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60" windowWidth="20730" windowHeight="11520"/>
  </bookViews>
  <sheets>
    <sheet name="Отчет" sheetId="1" r:id="rId1"/>
    <sheet name="Расшифровка работ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3" i="2"/>
  <c r="F70"/>
  <c r="F59"/>
  <c r="F52"/>
  <c r="F45"/>
  <c r="F37"/>
  <c r="F30"/>
  <c r="F20"/>
  <c r="F15"/>
  <c r="F11"/>
  <c r="F5"/>
  <c r="D60" i="1"/>
  <c r="D59"/>
  <c r="D68"/>
  <c r="D53"/>
  <c r="D46"/>
  <c r="D32"/>
  <c r="D31"/>
  <c r="D39"/>
  <c r="D43"/>
  <c r="D29"/>
  <c r="D23"/>
  <c r="D19"/>
  <c r="D12"/>
  <c r="C12"/>
  <c r="D33"/>
  <c r="D45"/>
  <c r="C11"/>
  <c r="C13"/>
</calcChain>
</file>

<file path=xl/sharedStrings.xml><?xml version="1.0" encoding="utf-8"?>
<sst xmlns="http://schemas.openxmlformats.org/spreadsheetml/2006/main" count="490" uniqueCount="220">
  <si>
    <t>№ п/п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</si>
  <si>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</si>
  <si>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</si>
  <si>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</si>
  <si>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</si>
  <si>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</si>
  <si>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</si>
  <si>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</si>
  <si>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</si>
  <si>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6.2.3</t>
  </si>
  <si>
    <t>6.2.4</t>
  </si>
  <si>
    <t>6.3</t>
  </si>
  <si>
    <t>6.4</t>
  </si>
  <si>
    <t>7</t>
  </si>
  <si>
    <t>8</t>
  </si>
  <si>
    <t>3</t>
  </si>
  <si>
    <t>4</t>
  </si>
  <si>
    <t>5</t>
  </si>
  <si>
    <t>6</t>
  </si>
  <si>
    <t>6.1.5</t>
  </si>
  <si>
    <t>6.1.6</t>
  </si>
  <si>
    <t>6.1.8</t>
  </si>
  <si>
    <t>6.1.9</t>
  </si>
  <si>
    <t>6.1.10</t>
  </si>
  <si>
    <t>Содержание и текущий ремонт ж/ф (руб.)</t>
  </si>
  <si>
    <t xml:space="preserve">Наименование  </t>
  </si>
  <si>
    <t>Отчет по затратам на содержание и текущий ремонт общего</t>
  </si>
  <si>
    <t>Затраты за отчетный период, руб.</t>
  </si>
  <si>
    <t>Оплачено в отчетном периоде</t>
  </si>
  <si>
    <t>Начислено за отчетный период</t>
  </si>
  <si>
    <t>Перерасход (экономия) по выполненным работам на конец года: п.2+п.4+п.5-п.6</t>
  </si>
  <si>
    <t>Х</t>
  </si>
  <si>
    <t xml:space="preserve">Техническое содержание и эксплуатация лифтового хозяйства </t>
  </si>
  <si>
    <t>Освидетельствование лифтов</t>
  </si>
  <si>
    <t>Выполнено работ (оказано услуг)</t>
  </si>
  <si>
    <t>Выполнено работ (оказано услуг) всего, в том числе:</t>
  </si>
  <si>
    <t>6.6</t>
  </si>
  <si>
    <t>6.7</t>
  </si>
  <si>
    <t>Плата за негативное воздействие на окружающую среду (воздух)</t>
  </si>
  <si>
    <t>6.1.7</t>
  </si>
  <si>
    <t>Обслуживание и содержание газового оборудования и газораспределительных сетей</t>
  </si>
  <si>
    <t xml:space="preserve">Работы по уборке помещений и мест общего пользования, относящихся к общему имуществу МКД </t>
  </si>
  <si>
    <t>Задолженность по оплате на конец отчетного периода: п.1+п.3-п.4</t>
  </si>
  <si>
    <t xml:space="preserve">Комиссионное вознаграждение за сбор и перечисление платы за ЖКУ </t>
  </si>
  <si>
    <t>Налог УСН</t>
  </si>
  <si>
    <t>Расходы по содержанию и текущему ремонту общего имущества МКД</t>
  </si>
  <si>
    <t>Коммунальные услуги (отопление, водоснабжение и водоотведение, электроэнергия), руб.</t>
  </si>
  <si>
    <r>
      <t>Содержание и текущий ремонт конструктивных элементов жилых зданий, внутридомового инженерного оборудования, относящегося к общему имуществу МКД</t>
    </r>
    <r>
      <rPr>
        <sz val="10"/>
        <rFont val="Calibri"/>
        <family val="2"/>
        <charset val="204"/>
      </rPr>
      <t>*</t>
    </r>
  </si>
  <si>
    <r>
      <t xml:space="preserve"> Прочие работы по благоустройству территории</t>
    </r>
    <r>
      <rPr>
        <sz val="10"/>
        <rFont val="Calibri"/>
        <family val="2"/>
        <charset val="204"/>
      </rPr>
      <t>*</t>
    </r>
  </si>
  <si>
    <t xml:space="preserve">Перерасход (экономия) по выполненным работам на начало года  </t>
  </si>
  <si>
    <t xml:space="preserve"> Работы по сбору и вывозу твердых бытовых отходов и КГМ</t>
  </si>
  <si>
    <t>Услуги и работы по управлению МКД</t>
  </si>
  <si>
    <t>6.1.11</t>
  </si>
  <si>
    <t>6.1.12</t>
  </si>
  <si>
    <t>Прочие (поступления) доходы от использования общего имущества</t>
  </si>
  <si>
    <t>Содержание аварийной службы</t>
  </si>
  <si>
    <t>Страхование лифтов</t>
  </si>
  <si>
    <t>6.8</t>
  </si>
  <si>
    <t>9</t>
  </si>
  <si>
    <t>9.1</t>
  </si>
  <si>
    <t>9.2</t>
  </si>
  <si>
    <t>9.3</t>
  </si>
  <si>
    <t>Начислено поставщиком коммунального ресурса</t>
  </si>
  <si>
    <t>9.4</t>
  </si>
  <si>
    <t>9.5</t>
  </si>
  <si>
    <t>9.6</t>
  </si>
  <si>
    <t>9.7</t>
  </si>
  <si>
    <t>Задолженность на начало отчетного периода перед поставщиком</t>
  </si>
  <si>
    <t>Задолженность на конец отчетного периода перед поставщиком</t>
  </si>
  <si>
    <t>Задолженность потребителей на начало отчетного периода</t>
  </si>
  <si>
    <t>9.8</t>
  </si>
  <si>
    <t>Начислено потребителям</t>
  </si>
  <si>
    <t>Оплачено потребителями</t>
  </si>
  <si>
    <t>9.9</t>
  </si>
  <si>
    <t>Задолженность потребителей на конец отчетного периода</t>
  </si>
  <si>
    <t>10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</si>
  <si>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</si>
  <si>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</si>
  <si>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</si>
  <si>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</si>
  <si>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</si>
  <si>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</si>
  <si>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</si>
  <si>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</si>
  <si>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</si>
  <si>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</si>
  <si>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</si>
  <si>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</si>
  <si>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</si>
  <si>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</si>
  <si>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</si>
  <si>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</si>
  <si>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</si>
  <si>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</si>
  <si>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</si>
  <si>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Водоснабжение и водоотведение (МУП "Владимирводоканал")</t>
  </si>
  <si>
    <t>Электроснабжение (ОАО "Владимирские коммунальные системы")</t>
  </si>
  <si>
    <t>Объем поставленного коммунального ресурса, куб.м.</t>
  </si>
  <si>
    <t>Объем поставленного коммунального ресурса, кВт/ч</t>
  </si>
  <si>
    <t>Газоснабжение для нужд отопления и подогрева воды (ООО "Газпром межрегионгаз Владимир")</t>
  </si>
  <si>
    <t>имущества МКД по ул. Куйбышева, д. № 5 за 2014 год</t>
  </si>
  <si>
    <t>Изготовление и установка входных металлических дверей</t>
  </si>
  <si>
    <t>Установка домофона</t>
  </si>
  <si>
    <t xml:space="preserve">Установка сетевого насоса в котельной </t>
  </si>
  <si>
    <t>Оплачено поставщику коммунального ресурса</t>
  </si>
  <si>
    <t xml:space="preserve">Долг по оплате на начало года  </t>
  </si>
  <si>
    <t>Ремонт оборудования котельной и реагенты</t>
  </si>
  <si>
    <t>Техническое обслуживание оборудования котельной</t>
  </si>
  <si>
    <t>Обязательное страхование опасных объектов (оборудования котельной)</t>
  </si>
  <si>
    <t xml:space="preserve"> Расходы по благоустройству и обеспечению санитарного состояния жилых домов и придомовой территории - всего, в т. ч.:</t>
  </si>
  <si>
    <t>Работы по обеспечению санитарного состояния жилых домов и придомовой территории (в т.ч. механизированная уборка снега)</t>
  </si>
  <si>
    <t>6.5</t>
  </si>
  <si>
    <t>Коммунальные услуги ОДН (электроснабжение) (по объемам сверх установленных нормативов)</t>
  </si>
  <si>
    <t>ул. Куйбышева д.5</t>
  </si>
  <si>
    <t>месяц</t>
  </si>
  <si>
    <t>Наименование (виды) работ (услуг)</t>
  </si>
  <si>
    <t>объект</t>
  </si>
  <si>
    <t>ед. изм.</t>
  </si>
  <si>
    <t>объем</t>
  </si>
  <si>
    <t>январь</t>
  </si>
  <si>
    <t>снятие показаний ОДПУ воды, электроэнергии, газа, тепла и передача их в РСО</t>
  </si>
  <si>
    <t>узел учета, подвал, котельная</t>
  </si>
  <si>
    <t>шт</t>
  </si>
  <si>
    <t>снятие показаний квартирных электросчетчиков, офисных электросчетчиков и водосчетчиков</t>
  </si>
  <si>
    <t>лестничные клетки и офисы</t>
  </si>
  <si>
    <t xml:space="preserve">прочистка внутренней канализации </t>
  </si>
  <si>
    <t>цокольный этаж</t>
  </si>
  <si>
    <t>м</t>
  </si>
  <si>
    <t xml:space="preserve">установка светильников с датчиками движения </t>
  </si>
  <si>
    <t>МОП</t>
  </si>
  <si>
    <t>смена ламп накаливания</t>
  </si>
  <si>
    <t>отключение от электроснабжения, снятие украшений, демонтаж новогодней елки</t>
  </si>
  <si>
    <t>придомовая территория</t>
  </si>
  <si>
    <t>шт.</t>
  </si>
  <si>
    <t>февраль</t>
  </si>
  <si>
    <t>март</t>
  </si>
  <si>
    <t xml:space="preserve">регулировка системы отопления, ликвидация воздушных пробок </t>
  </si>
  <si>
    <t>стояки отопления</t>
  </si>
  <si>
    <t>опломбировка счетчиков воды</t>
  </si>
  <si>
    <t>кв.71,42</t>
  </si>
  <si>
    <t>смена электросчетчиков (по гарантии)</t>
  </si>
  <si>
    <t>кв.39</t>
  </si>
  <si>
    <t>апрель</t>
  </si>
  <si>
    <t>проверка водосчетчиков поквартирных: наличие пломб, сверка показаний, техническое состояние</t>
  </si>
  <si>
    <t>жилые помещения</t>
  </si>
  <si>
    <t>весенний (общий) осмотр дома</t>
  </si>
  <si>
    <t>МОП, здание дома</t>
  </si>
  <si>
    <t>кв.м.</t>
  </si>
  <si>
    <t>кв.25,102,14,28,35</t>
  </si>
  <si>
    <t>ремонт стояка отопления (смена сгонов)</t>
  </si>
  <si>
    <t>помещение "Фитнессцентр"</t>
  </si>
  <si>
    <t xml:space="preserve">лестничные клетки  </t>
  </si>
  <si>
    <t xml:space="preserve">изготовление ящика для утилизации ртутьсодержащих ламп  </t>
  </si>
  <si>
    <t>жилой дом</t>
  </si>
  <si>
    <t>май</t>
  </si>
  <si>
    <t>осмотр системы отопления в МОП</t>
  </si>
  <si>
    <t>система отопления в МОП</t>
  </si>
  <si>
    <t>осмотр линий электрических сетей, электрооборудования в МОП</t>
  </si>
  <si>
    <t>система электроснабжения в МОП</t>
  </si>
  <si>
    <t>лент. площ.</t>
  </si>
  <si>
    <t>озеленение:  завоз грунта, устройство цветников, полив</t>
  </si>
  <si>
    <t>дворовая територия, цветники</t>
  </si>
  <si>
    <t>окос придомовой территории</t>
  </si>
  <si>
    <t>газоны</t>
  </si>
  <si>
    <t>м2</t>
  </si>
  <si>
    <t>покраска поребриков</t>
  </si>
  <si>
    <t>придомовая территори</t>
  </si>
  <si>
    <t>июнь</t>
  </si>
  <si>
    <t>смена лам накаливания</t>
  </si>
  <si>
    <t>монтаж системы полива, установка счетчика воды</t>
  </si>
  <si>
    <t>подвал</t>
  </si>
  <si>
    <t>устройство диэлектрического коврика</t>
  </si>
  <si>
    <t>котельная</t>
  </si>
  <si>
    <t>уход за цветниками, полив, разнос грунта на газоны</t>
  </si>
  <si>
    <t>цветники</t>
  </si>
  <si>
    <t>окос придомовой территории и уборка травы</t>
  </si>
  <si>
    <t>июль</t>
  </si>
  <si>
    <t>изготовление и устройство информационных досок</t>
  </si>
  <si>
    <t>подъезды</t>
  </si>
  <si>
    <t>уход за цветниками, полив</t>
  </si>
  <si>
    <t>август</t>
  </si>
  <si>
    <t>установка светильников с датчиками движения</t>
  </si>
  <si>
    <t>подготовка системы отпления к эксплуатации в зимний период (гидравлические испытания)</t>
  </si>
  <si>
    <t>котельная, МОП</t>
  </si>
  <si>
    <t>подготовка системы отпления к эксплуатации в зимний период (промывка системы отопления)</t>
  </si>
  <si>
    <t>куб.м.</t>
  </si>
  <si>
    <t>сентябрь</t>
  </si>
  <si>
    <t>осенний (общий) осмотр дома</t>
  </si>
  <si>
    <t>кв.79</t>
  </si>
  <si>
    <t>прочистка внутренней канализации (фитнесцентр)</t>
  </si>
  <si>
    <t>смена эл.счетчиков (по гарантии)</t>
  </si>
  <si>
    <t>кв.51</t>
  </si>
  <si>
    <t xml:space="preserve">установка информационной доски </t>
  </si>
  <si>
    <t>контейнерная площадка</t>
  </si>
  <si>
    <t>октябрь</t>
  </si>
  <si>
    <t>ремонт стояка отопления (замена запорной арматуры)</t>
  </si>
  <si>
    <t>магазин "Квартал"</t>
  </si>
  <si>
    <t xml:space="preserve">регулирование системы отопления: ликвидация воздушных пробок  в системе отопления </t>
  </si>
  <si>
    <t>ноябрь</t>
  </si>
  <si>
    <t>кв.59</t>
  </si>
  <si>
    <t>ремонт светильников (замена предохранителей)</t>
  </si>
  <si>
    <t>заготовка пескосолянной смеси, реагентов для посыпки тротуаров</t>
  </si>
  <si>
    <t>закупка, завоз</t>
  </si>
  <si>
    <t>кг</t>
  </si>
  <si>
    <t>75/125</t>
  </si>
  <si>
    <t>декабрь</t>
  </si>
  <si>
    <t xml:space="preserve">регулировка системы отопления: ликвидация воздушных пробок </t>
  </si>
  <si>
    <t>прочистка внутренней канализации  и дворовой</t>
  </si>
  <si>
    <t>кв.33,42,43,46,79,84,83,88,89,92</t>
  </si>
  <si>
    <t>ремонт входной двери (укрепление доводчика)</t>
  </si>
  <si>
    <t xml:space="preserve">  вход в подъезд</t>
  </si>
  <si>
    <t>1</t>
  </si>
  <si>
    <t>ремонт кровельных покрытий (крепление железа на парапете)</t>
  </si>
  <si>
    <t>кровля, козырьки вытяжки</t>
  </si>
  <si>
    <t>* Расшифровка работ п. 6.1.1 и 6.2.4  на следующем листе</t>
  </si>
  <si>
    <t>кв.104,102,100,98,95,87,86,80,70,67, 63,45,39,37,10,9,7,6,5,4</t>
  </si>
  <si>
    <t>ремонт групповых электрощитов на лестничных клетках</t>
  </si>
  <si>
    <t xml:space="preserve">ремонт групповых электрощитов на лестничной клетке без ремонта автоматов </t>
  </si>
  <si>
    <t xml:space="preserve">Ремонт групповых электрощитов на лестничной клетке без ремонта автоматов </t>
  </si>
  <si>
    <t>Прочие (внеэксплуатационные) расходы: банковское обслуживание и пр.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</si>
</sst>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49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/>
    </xf>
    <xf numFmtId="0" fontId="5" fillId="2" borderId="2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wrapText="1"/>
    </xf>
    <xf numFmtId="0" fontId="0" fillId="0" borderId="0" xfId="0" applyAlignment="1">
      <alignment horizontal="center"/>
    </xf>
    <xf numFmtId="4" fontId="9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9" fillId="0" borderId="1" xfId="0" quotePrefix="1" applyNumberFormat="1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" fillId="2" borderId="5" xfId="1" applyFont="1" applyFill="1" applyBorder="1" applyAlignment="1">
      <alignment horizontal="left" vertical="top" wrapText="1"/>
    </xf>
    <xf numFmtId="0" fontId="1" fillId="2" borderId="6" xfId="1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7" xfId="0" quotePrefix="1" applyNumberFormat="1" applyFont="1" applyBorder="1" applyAlignment="1">
      <alignment horizontal="center" vertical="center"/>
    </xf>
    <xf numFmtId="4" fontId="9" fillId="0" borderId="7" xfId="0" quotePrefix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left" wrapText="1"/>
    </xf>
    <xf numFmtId="0" fontId="12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1" fillId="0" borderId="5" xfId="1" applyFont="1" applyFill="1" applyBorder="1" applyAlignment="1">
      <alignment horizontal="left" wrapText="1"/>
    </xf>
    <xf numFmtId="0" fontId="1" fillId="0" borderId="6" xfId="1" applyFont="1" applyFill="1" applyBorder="1" applyAlignment="1">
      <alignment horizontal="left" wrapText="1"/>
    </xf>
    <xf numFmtId="0" fontId="1" fillId="2" borderId="5" xfId="1" applyFont="1" applyFill="1" applyBorder="1" applyAlignment="1">
      <alignment horizontal="left" wrapText="1"/>
    </xf>
    <xf numFmtId="0" fontId="1" fillId="2" borderId="6" xfId="1" applyFont="1" applyFill="1" applyBorder="1" applyAlignment="1">
      <alignment horizontal="left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top" wrapText="1"/>
    </xf>
    <xf numFmtId="0" fontId="2" fillId="2" borderId="5" xfId="1" applyFont="1" applyFill="1" applyBorder="1" applyAlignment="1">
      <alignment horizontal="left" wrapText="1"/>
    </xf>
    <xf numFmtId="0" fontId="2" fillId="2" borderId="4" xfId="1" applyFont="1" applyFill="1" applyBorder="1" applyAlignment="1">
      <alignment horizontal="left" wrapText="1"/>
    </xf>
    <xf numFmtId="0" fontId="2" fillId="2" borderId="6" xfId="1" applyFont="1" applyFill="1" applyBorder="1" applyAlignment="1">
      <alignment horizontal="left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left" wrapText="1"/>
    </xf>
    <xf numFmtId="0" fontId="5" fillId="2" borderId="6" xfId="1" applyFont="1" applyFill="1" applyBorder="1" applyAlignment="1">
      <alignment horizontal="left" wrapText="1"/>
    </xf>
    <xf numFmtId="0" fontId="4" fillId="2" borderId="5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left" vertical="top" wrapText="1"/>
    </xf>
    <xf numFmtId="0" fontId="4" fillId="2" borderId="6" xfId="1" applyFont="1" applyFill="1" applyBorder="1" applyAlignment="1">
      <alignment horizontal="left" vertical="top" wrapText="1"/>
    </xf>
    <xf numFmtId="0" fontId="4" fillId="0" borderId="5" xfId="1" applyFont="1" applyFill="1" applyBorder="1" applyAlignment="1">
      <alignment horizontal="left" vertical="top" wrapText="1"/>
    </xf>
    <xf numFmtId="0" fontId="4" fillId="0" borderId="6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tabSelected="1" topLeftCell="A64" workbookViewId="0">
      <selection activeCell="B68" sqref="B68:C68"/>
    </sheetView>
  </sheetViews>
  <sheetFormatPr defaultRowHeight="15"/>
  <cols>
    <col min="1" max="1" width="4.7109375" customWidth="1"/>
    <col min="2" max="2" width="57.7109375" customWidth="1"/>
    <col min="3" max="3" width="23.28515625" customWidth="1"/>
    <col min="4" max="4" width="22" customWidth="1"/>
  </cols>
  <sheetData>
    <row r="1" spans="1:4">
      <c r="A1" s="69" t="s">
        <v>26</v>
      </c>
      <c r="B1" s="69"/>
      <c r="C1" s="69"/>
      <c r="D1" s="69"/>
    </row>
    <row r="2" spans="1:4">
      <c r="A2" s="69" t="s">
        <v>100</v>
      </c>
      <c r="B2" s="69"/>
      <c r="C2" s="69"/>
      <c r="D2" s="69"/>
    </row>
    <row r="3" spans="1:4" ht="14.25" customHeight="1">
      <c r="A3" s="6"/>
      <c r="B3" s="6"/>
      <c r="C3" s="6"/>
      <c r="D3" s="6"/>
    </row>
    <row r="4" spans="1:4">
      <c r="A4" s="70" t="s">
        <v>0</v>
      </c>
      <c r="B4" s="71" t="s">
        <v>25</v>
      </c>
      <c r="C4" s="64" t="s">
        <v>24</v>
      </c>
      <c r="D4" s="64" t="s">
        <v>46</v>
      </c>
    </row>
    <row r="5" spans="1:4" ht="56.25" customHeight="1">
      <c r="A5" s="70"/>
      <c r="B5" s="71"/>
      <c r="C5" s="65"/>
      <c r="D5" s="65"/>
    </row>
    <row r="6" spans="1:4">
      <c r="A6" s="1">
        <v>1</v>
      </c>
      <c r="B6" s="3" t="s">
        <v>105</v>
      </c>
      <c r="C6" s="7">
        <v>365195.55</v>
      </c>
      <c r="D6" s="7">
        <v>262351.51</v>
      </c>
    </row>
    <row r="7" spans="1:4" ht="25.5">
      <c r="A7" s="1">
        <v>2</v>
      </c>
      <c r="B7" s="3" t="s">
        <v>49</v>
      </c>
      <c r="C7" s="7">
        <v>-900414.99</v>
      </c>
      <c r="D7" s="9" t="s">
        <v>31</v>
      </c>
    </row>
    <row r="8" spans="1:4">
      <c r="A8" s="1" t="s">
        <v>15</v>
      </c>
      <c r="B8" s="3" t="s">
        <v>29</v>
      </c>
      <c r="C8" s="7">
        <v>1275206.49</v>
      </c>
      <c r="D8" s="7">
        <v>1731466.03</v>
      </c>
    </row>
    <row r="9" spans="1:4">
      <c r="A9" s="1" t="s">
        <v>16</v>
      </c>
      <c r="B9" s="3" t="s">
        <v>28</v>
      </c>
      <c r="C9" s="7">
        <v>1302568.8999999999</v>
      </c>
      <c r="D9" s="7">
        <v>1763925.76</v>
      </c>
    </row>
    <row r="10" spans="1:4" ht="25.5">
      <c r="A10" s="1" t="s">
        <v>17</v>
      </c>
      <c r="B10" s="3" t="s">
        <v>54</v>
      </c>
      <c r="C10" s="7">
        <v>27638.7</v>
      </c>
      <c r="D10" s="9" t="s">
        <v>31</v>
      </c>
    </row>
    <row r="11" spans="1:4">
      <c r="A11" s="1" t="s">
        <v>18</v>
      </c>
      <c r="B11" s="3" t="s">
        <v>34</v>
      </c>
      <c r="C11" s="15">
        <f>D45</f>
        <v>1580817.07</v>
      </c>
      <c r="D11" s="9" t="s">
        <v>31</v>
      </c>
    </row>
    <row r="12" spans="1:4" ht="26.25" customHeight="1">
      <c r="A12" s="1" t="s">
        <v>13</v>
      </c>
      <c r="B12" s="4" t="s">
        <v>42</v>
      </c>
      <c r="C12" s="11">
        <f>C6+C8-C9</f>
        <v>337833.14000000013</v>
      </c>
      <c r="D12" s="11">
        <f>D6+D8-D9</f>
        <v>229891.78000000003</v>
      </c>
    </row>
    <row r="13" spans="1:4" ht="26.25">
      <c r="A13" s="1" t="s">
        <v>14</v>
      </c>
      <c r="B13" s="5" t="s">
        <v>30</v>
      </c>
      <c r="C13" s="7">
        <f>C7+C9+C10-C11</f>
        <v>-1151024.4600000002</v>
      </c>
      <c r="D13" s="9" t="s">
        <v>31</v>
      </c>
    </row>
    <row r="14" spans="1:4">
      <c r="A14" s="1" t="s">
        <v>58</v>
      </c>
      <c r="B14" s="74" t="s">
        <v>95</v>
      </c>
      <c r="C14" s="82"/>
      <c r="D14" s="75"/>
    </row>
    <row r="15" spans="1:4">
      <c r="A15" s="1" t="s">
        <v>59</v>
      </c>
      <c r="B15" s="49" t="s">
        <v>97</v>
      </c>
      <c r="C15" s="50"/>
      <c r="D15" s="16">
        <v>6322</v>
      </c>
    </row>
    <row r="16" spans="1:4">
      <c r="A16" s="1" t="s">
        <v>60</v>
      </c>
      <c r="B16" s="47" t="s">
        <v>67</v>
      </c>
      <c r="C16" s="48"/>
      <c r="D16" s="16">
        <v>17119</v>
      </c>
    </row>
    <row r="17" spans="1:4">
      <c r="A17" s="1" t="s">
        <v>61</v>
      </c>
      <c r="B17" s="49" t="s">
        <v>62</v>
      </c>
      <c r="C17" s="50"/>
      <c r="D17" s="16">
        <v>224952.53</v>
      </c>
    </row>
    <row r="18" spans="1:4">
      <c r="A18" s="1" t="s">
        <v>63</v>
      </c>
      <c r="B18" s="49" t="s">
        <v>104</v>
      </c>
      <c r="C18" s="50"/>
      <c r="D18" s="16">
        <v>222300.23</v>
      </c>
    </row>
    <row r="19" spans="1:4">
      <c r="A19" s="1" t="s">
        <v>64</v>
      </c>
      <c r="B19" s="49" t="s">
        <v>68</v>
      </c>
      <c r="C19" s="50"/>
      <c r="D19" s="16">
        <f>D16+D17-D18</f>
        <v>19771.299999999988</v>
      </c>
    </row>
    <row r="20" spans="1:4">
      <c r="A20" s="18" t="s">
        <v>65</v>
      </c>
      <c r="B20" s="47" t="s">
        <v>69</v>
      </c>
      <c r="C20" s="48"/>
      <c r="D20" s="17">
        <v>23002.78</v>
      </c>
    </row>
    <row r="21" spans="1:4">
      <c r="A21" s="1" t="s">
        <v>66</v>
      </c>
      <c r="B21" s="47" t="s">
        <v>71</v>
      </c>
      <c r="C21" s="48"/>
      <c r="D21" s="17">
        <v>247280.51</v>
      </c>
    </row>
    <row r="22" spans="1:4">
      <c r="A22" s="1" t="s">
        <v>70</v>
      </c>
      <c r="B22" s="47" t="s">
        <v>72</v>
      </c>
      <c r="C22" s="48"/>
      <c r="D22" s="17">
        <v>250964.09</v>
      </c>
    </row>
    <row r="23" spans="1:4">
      <c r="A23" s="1" t="s">
        <v>73</v>
      </c>
      <c r="B23" s="49" t="s">
        <v>74</v>
      </c>
      <c r="C23" s="50"/>
      <c r="D23" s="16">
        <f>D20+D21-D22</f>
        <v>19319.200000000041</v>
      </c>
    </row>
    <row r="24" spans="1:4">
      <c r="A24" s="1" t="s">
        <v>75</v>
      </c>
      <c r="B24" s="61" t="s">
        <v>96</v>
      </c>
      <c r="C24" s="62"/>
      <c r="D24" s="63"/>
    </row>
    <row r="25" spans="1:4">
      <c r="A25" s="1" t="s">
        <v>76</v>
      </c>
      <c r="B25" s="49" t="s">
        <v>98</v>
      </c>
      <c r="C25" s="50"/>
      <c r="D25" s="16">
        <v>226090</v>
      </c>
    </row>
    <row r="26" spans="1:4">
      <c r="A26" s="1" t="s">
        <v>77</v>
      </c>
      <c r="B26" s="47" t="s">
        <v>67</v>
      </c>
      <c r="C26" s="48"/>
      <c r="D26" s="16">
        <v>47361.120000000003</v>
      </c>
    </row>
    <row r="27" spans="1:4">
      <c r="A27" s="1" t="s">
        <v>78</v>
      </c>
      <c r="B27" s="49" t="s">
        <v>62</v>
      </c>
      <c r="C27" s="50"/>
      <c r="D27" s="16">
        <v>769124.64</v>
      </c>
    </row>
    <row r="28" spans="1:4">
      <c r="A28" s="1" t="s">
        <v>79</v>
      </c>
      <c r="B28" s="49" t="s">
        <v>104</v>
      </c>
      <c r="C28" s="50"/>
      <c r="D28" s="16">
        <v>739661.36</v>
      </c>
    </row>
    <row r="29" spans="1:4">
      <c r="A29" s="1" t="s">
        <v>80</v>
      </c>
      <c r="B29" s="49" t="s">
        <v>68</v>
      </c>
      <c r="C29" s="50"/>
      <c r="D29" s="16">
        <f>D26+D27-D28</f>
        <v>76824.400000000023</v>
      </c>
    </row>
    <row r="30" spans="1:4">
      <c r="A30" s="18" t="s">
        <v>81</v>
      </c>
      <c r="B30" s="47" t="s">
        <v>69</v>
      </c>
      <c r="C30" s="48"/>
      <c r="D30" s="17">
        <v>110766.72</v>
      </c>
    </row>
    <row r="31" spans="1:4">
      <c r="A31" s="1" t="s">
        <v>82</v>
      </c>
      <c r="B31" s="47" t="s">
        <v>71</v>
      </c>
      <c r="C31" s="48"/>
      <c r="D31" s="17">
        <f>293994.46+460707.84</f>
        <v>754702.3</v>
      </c>
    </row>
    <row r="32" spans="1:4">
      <c r="A32" s="1" t="s">
        <v>83</v>
      </c>
      <c r="B32" s="47" t="s">
        <v>72</v>
      </c>
      <c r="C32" s="48"/>
      <c r="D32" s="17">
        <f>300579.46+466559.73</f>
        <v>767139.19</v>
      </c>
    </row>
    <row r="33" spans="1:4">
      <c r="A33" s="1" t="s">
        <v>84</v>
      </c>
      <c r="B33" s="49" t="s">
        <v>74</v>
      </c>
      <c r="C33" s="50"/>
      <c r="D33" s="16">
        <f>D30+D31-D32</f>
        <v>98329.830000000075</v>
      </c>
    </row>
    <row r="34" spans="1:4">
      <c r="A34" s="1" t="s">
        <v>85</v>
      </c>
      <c r="B34" s="57" t="s">
        <v>99</v>
      </c>
      <c r="C34" s="58"/>
      <c r="D34" s="59"/>
    </row>
    <row r="35" spans="1:4">
      <c r="A35" s="1" t="s">
        <v>86</v>
      </c>
      <c r="B35" s="49" t="s">
        <v>97</v>
      </c>
      <c r="C35" s="50"/>
      <c r="D35" s="16">
        <v>161767</v>
      </c>
    </row>
    <row r="36" spans="1:4">
      <c r="A36" s="1" t="s">
        <v>87</v>
      </c>
      <c r="B36" s="47" t="s">
        <v>67</v>
      </c>
      <c r="C36" s="48"/>
      <c r="D36" s="16">
        <v>86217.86</v>
      </c>
    </row>
    <row r="37" spans="1:4">
      <c r="A37" s="1" t="s">
        <v>88</v>
      </c>
      <c r="B37" s="49" t="s">
        <v>62</v>
      </c>
      <c r="C37" s="50"/>
      <c r="D37" s="16">
        <v>740018.67</v>
      </c>
    </row>
    <row r="38" spans="1:4">
      <c r="A38" s="1" t="s">
        <v>89</v>
      </c>
      <c r="B38" s="49" t="s">
        <v>104</v>
      </c>
      <c r="C38" s="50"/>
      <c r="D38" s="16">
        <v>719606.7</v>
      </c>
    </row>
    <row r="39" spans="1:4">
      <c r="A39" s="1" t="s">
        <v>90</v>
      </c>
      <c r="B39" s="49" t="s">
        <v>68</v>
      </c>
      <c r="C39" s="50"/>
      <c r="D39" s="16">
        <f>D36+D37-D38</f>
        <v>106629.83000000007</v>
      </c>
    </row>
    <row r="40" spans="1:4">
      <c r="A40" s="18" t="s">
        <v>91</v>
      </c>
      <c r="B40" s="47" t="s">
        <v>69</v>
      </c>
      <c r="C40" s="48"/>
      <c r="D40" s="17">
        <v>128582.01</v>
      </c>
    </row>
    <row r="41" spans="1:4">
      <c r="A41" s="1" t="s">
        <v>92</v>
      </c>
      <c r="B41" s="47" t="s">
        <v>71</v>
      </c>
      <c r="C41" s="48"/>
      <c r="D41" s="17">
        <v>729483.22</v>
      </c>
    </row>
    <row r="42" spans="1:4">
      <c r="A42" s="1" t="s">
        <v>93</v>
      </c>
      <c r="B42" s="47" t="s">
        <v>72</v>
      </c>
      <c r="C42" s="48"/>
      <c r="D42" s="17">
        <v>745822.48</v>
      </c>
    </row>
    <row r="43" spans="1:4">
      <c r="A43" s="1" t="s">
        <v>94</v>
      </c>
      <c r="B43" s="49" t="s">
        <v>74</v>
      </c>
      <c r="C43" s="50"/>
      <c r="D43" s="16">
        <f>D40+D41-D42</f>
        <v>112242.75</v>
      </c>
    </row>
    <row r="44" spans="1:4" ht="33.75" customHeight="1">
      <c r="A44" s="2"/>
      <c r="B44" s="53" t="s">
        <v>34</v>
      </c>
      <c r="C44" s="54"/>
      <c r="D44" s="19" t="s">
        <v>27</v>
      </c>
    </row>
    <row r="45" spans="1:4">
      <c r="A45" s="1" t="s">
        <v>18</v>
      </c>
      <c r="B45" s="51" t="s">
        <v>35</v>
      </c>
      <c r="C45" s="52"/>
      <c r="D45" s="20">
        <f>D46+D59+D64+D67+D68+D65+D66+D69</f>
        <v>1580817.07</v>
      </c>
    </row>
    <row r="46" spans="1:4">
      <c r="A46" s="1" t="s">
        <v>1</v>
      </c>
      <c r="B46" s="51" t="s">
        <v>45</v>
      </c>
      <c r="C46" s="52"/>
      <c r="D46" s="20">
        <f>SUM(D47:D58)</f>
        <v>752255.89999999991</v>
      </c>
    </row>
    <row r="47" spans="1:4" ht="42.75" customHeight="1">
      <c r="A47" s="1" t="s">
        <v>2</v>
      </c>
      <c r="B47" s="60" t="s">
        <v>47</v>
      </c>
      <c r="C47" s="60"/>
      <c r="D47" s="21">
        <v>253717.21</v>
      </c>
    </row>
    <row r="48" spans="1:4">
      <c r="A48" s="1" t="s">
        <v>3</v>
      </c>
      <c r="B48" s="13" t="s">
        <v>55</v>
      </c>
      <c r="C48" s="14"/>
      <c r="D48" s="21">
        <v>18890.52</v>
      </c>
    </row>
    <row r="49" spans="1:4" ht="15" customHeight="1">
      <c r="A49" s="1" t="s">
        <v>4</v>
      </c>
      <c r="B49" s="55" t="s">
        <v>40</v>
      </c>
      <c r="C49" s="56"/>
      <c r="D49" s="7">
        <v>13749.72</v>
      </c>
    </row>
    <row r="50" spans="1:4">
      <c r="A50" s="1" t="s">
        <v>5</v>
      </c>
      <c r="B50" s="68" t="s">
        <v>32</v>
      </c>
      <c r="C50" s="68"/>
      <c r="D50" s="7">
        <v>40800</v>
      </c>
    </row>
    <row r="51" spans="1:4">
      <c r="A51" s="1" t="s">
        <v>19</v>
      </c>
      <c r="B51" s="68" t="s">
        <v>33</v>
      </c>
      <c r="C51" s="68"/>
      <c r="D51" s="7">
        <v>2200</v>
      </c>
    </row>
    <row r="52" spans="1:4">
      <c r="A52" s="1" t="s">
        <v>20</v>
      </c>
      <c r="B52" s="72" t="s">
        <v>56</v>
      </c>
      <c r="C52" s="73"/>
      <c r="D52" s="7">
        <v>725</v>
      </c>
    </row>
    <row r="53" spans="1:4">
      <c r="A53" s="1" t="s">
        <v>39</v>
      </c>
      <c r="B53" s="68" t="s">
        <v>106</v>
      </c>
      <c r="C53" s="68"/>
      <c r="D53" s="7">
        <f>1760+2950</f>
        <v>4710</v>
      </c>
    </row>
    <row r="54" spans="1:4">
      <c r="A54" s="1" t="s">
        <v>21</v>
      </c>
      <c r="B54" s="72" t="s">
        <v>107</v>
      </c>
      <c r="C54" s="73"/>
      <c r="D54" s="7">
        <v>74400</v>
      </c>
    </row>
    <row r="55" spans="1:4">
      <c r="A55" s="1" t="s">
        <v>22</v>
      </c>
      <c r="B55" s="68" t="s">
        <v>108</v>
      </c>
      <c r="C55" s="68"/>
      <c r="D55" s="7">
        <v>21250</v>
      </c>
    </row>
    <row r="56" spans="1:4">
      <c r="A56" s="1" t="s">
        <v>23</v>
      </c>
      <c r="B56" s="83" t="s">
        <v>101</v>
      </c>
      <c r="C56" s="83"/>
      <c r="D56" s="7">
        <v>22550</v>
      </c>
    </row>
    <row r="57" spans="1:4">
      <c r="A57" s="1" t="s">
        <v>52</v>
      </c>
      <c r="B57" s="66" t="s">
        <v>102</v>
      </c>
      <c r="C57" s="67"/>
      <c r="D57" s="7">
        <v>210263.45</v>
      </c>
    </row>
    <row r="58" spans="1:4">
      <c r="A58" s="1" t="s">
        <v>53</v>
      </c>
      <c r="B58" s="66" t="s">
        <v>103</v>
      </c>
      <c r="C58" s="67"/>
      <c r="D58" s="7">
        <v>89000</v>
      </c>
    </row>
    <row r="59" spans="1:4" ht="25.5" customHeight="1">
      <c r="A59" s="1" t="s">
        <v>6</v>
      </c>
      <c r="B59" s="76" t="s">
        <v>109</v>
      </c>
      <c r="C59" s="76"/>
      <c r="D59" s="8">
        <f>SUM(D60:D63)</f>
        <v>403430.45</v>
      </c>
    </row>
    <row r="60" spans="1:4" ht="26.25" customHeight="1">
      <c r="A60" s="1" t="s">
        <v>7</v>
      </c>
      <c r="B60" s="77" t="s">
        <v>110</v>
      </c>
      <c r="C60" s="77"/>
      <c r="D60" s="15">
        <f>7000+121668.73+17574.41-15606.93</f>
        <v>130636.20999999999</v>
      </c>
    </row>
    <row r="61" spans="1:4" ht="26.25" customHeight="1">
      <c r="A61" s="1" t="s">
        <v>8</v>
      </c>
      <c r="B61" s="77" t="s">
        <v>41</v>
      </c>
      <c r="C61" s="77"/>
      <c r="D61" s="15">
        <v>121490.14</v>
      </c>
    </row>
    <row r="62" spans="1:4">
      <c r="A62" s="1" t="s">
        <v>9</v>
      </c>
      <c r="B62" s="68" t="s">
        <v>50</v>
      </c>
      <c r="C62" s="68"/>
      <c r="D62" s="15">
        <v>88265.7</v>
      </c>
    </row>
    <row r="63" spans="1:4">
      <c r="A63" s="1" t="s">
        <v>10</v>
      </c>
      <c r="B63" s="77" t="s">
        <v>48</v>
      </c>
      <c r="C63" s="77"/>
      <c r="D63" s="15">
        <v>63038.400000000001</v>
      </c>
    </row>
    <row r="64" spans="1:4">
      <c r="A64" s="1" t="s">
        <v>11</v>
      </c>
      <c r="B64" s="76" t="s">
        <v>51</v>
      </c>
      <c r="C64" s="76"/>
      <c r="D64" s="10">
        <v>385469.34</v>
      </c>
    </row>
    <row r="65" spans="1:4">
      <c r="A65" s="1" t="s">
        <v>12</v>
      </c>
      <c r="B65" s="78" t="s">
        <v>43</v>
      </c>
      <c r="C65" s="79"/>
      <c r="D65" s="10">
        <v>4132.62</v>
      </c>
    </row>
    <row r="66" spans="1:4">
      <c r="A66" s="1" t="s">
        <v>111</v>
      </c>
      <c r="B66" s="80" t="s">
        <v>38</v>
      </c>
      <c r="C66" s="81"/>
      <c r="D66" s="10">
        <v>2162.63</v>
      </c>
    </row>
    <row r="67" spans="1:4">
      <c r="A67" s="1" t="s">
        <v>36</v>
      </c>
      <c r="B67" s="74" t="s">
        <v>44</v>
      </c>
      <c r="C67" s="75"/>
      <c r="D67" s="10">
        <v>13302</v>
      </c>
    </row>
    <row r="68" spans="1:4" ht="15.75" customHeight="1">
      <c r="A68" s="1" t="s">
        <v>37</v>
      </c>
      <c r="B68" s="74" t="s">
        <v>219</v>
      </c>
      <c r="C68" s="75"/>
      <c r="D68" s="10">
        <f>2123.96+4719.39</f>
        <v>6843.35</v>
      </c>
    </row>
    <row r="69" spans="1:4" ht="25.5" customHeight="1">
      <c r="A69" s="1" t="s">
        <v>57</v>
      </c>
      <c r="B69" s="74" t="s">
        <v>112</v>
      </c>
      <c r="C69" s="75"/>
      <c r="D69" s="10">
        <v>13220.78</v>
      </c>
    </row>
    <row r="71" spans="1:4">
      <c r="A71" s="12" t="s">
        <v>214</v>
      </c>
    </row>
  </sheetData>
  <mergeCells count="61">
    <mergeCell ref="B25:C25"/>
    <mergeCell ref="B26:C26"/>
    <mergeCell ref="B27:C27"/>
    <mergeCell ref="B28:C28"/>
    <mergeCell ref="B37:C37"/>
    <mergeCell ref="B53:C53"/>
    <mergeCell ref="B52:C52"/>
    <mergeCell ref="B51:C51"/>
    <mergeCell ref="B69:C69"/>
    <mergeCell ref="B68:C68"/>
    <mergeCell ref="B59:C59"/>
    <mergeCell ref="B60:C60"/>
    <mergeCell ref="B61:C61"/>
    <mergeCell ref="B67:C67"/>
    <mergeCell ref="B65:C65"/>
    <mergeCell ref="B66:C66"/>
    <mergeCell ref="B62:C62"/>
    <mergeCell ref="B63:C63"/>
    <mergeCell ref="B64:C64"/>
    <mergeCell ref="B56:C56"/>
    <mergeCell ref="B58:C58"/>
    <mergeCell ref="B50:C50"/>
    <mergeCell ref="B45:C45"/>
    <mergeCell ref="B55:C55"/>
    <mergeCell ref="A1:D1"/>
    <mergeCell ref="A2:D2"/>
    <mergeCell ref="A4:A5"/>
    <mergeCell ref="B4:B5"/>
    <mergeCell ref="C4:C5"/>
    <mergeCell ref="B18:C18"/>
    <mergeCell ref="B36:C36"/>
    <mergeCell ref="B40:C40"/>
    <mergeCell ref="B29:C29"/>
    <mergeCell ref="B31:C31"/>
    <mergeCell ref="B57:C57"/>
    <mergeCell ref="B54:C54"/>
    <mergeCell ref="B19:C19"/>
    <mergeCell ref="B23:C23"/>
    <mergeCell ref="B24:D24"/>
    <mergeCell ref="D4:D5"/>
    <mergeCell ref="B15:C15"/>
    <mergeCell ref="B20:C20"/>
    <mergeCell ref="B21:C21"/>
    <mergeCell ref="B17:C17"/>
    <mergeCell ref="B16:C16"/>
    <mergeCell ref="B22:C22"/>
    <mergeCell ref="B14:D14"/>
    <mergeCell ref="B49:C49"/>
    <mergeCell ref="B33:C33"/>
    <mergeCell ref="B42:C42"/>
    <mergeCell ref="B34:D34"/>
    <mergeCell ref="B47:C47"/>
    <mergeCell ref="B43:C43"/>
    <mergeCell ref="B38:C38"/>
    <mergeCell ref="B39:C39"/>
    <mergeCell ref="B30:C30"/>
    <mergeCell ref="B32:C32"/>
    <mergeCell ref="B35:C35"/>
    <mergeCell ref="B41:C41"/>
    <mergeCell ref="B46:C46"/>
    <mergeCell ref="B44:C44"/>
  </mergeCells>
  <pageMargins left="0.31496062992125984" right="0.11811023622047245" top="0.35433070866141736" bottom="0.15748031496062992" header="0.31496062992125984" footer="0.31496062992125984"/>
  <pageSetup paperSize="9" scale="9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topLeftCell="A82" workbookViewId="0">
      <selection activeCell="G13" sqref="G1:G65536"/>
    </sheetView>
  </sheetViews>
  <sheetFormatPr defaultRowHeight="15"/>
  <cols>
    <col min="1" max="1" width="6.42578125" customWidth="1"/>
    <col min="2" max="2" width="10" customWidth="1"/>
    <col min="3" max="3" width="64.28515625" customWidth="1"/>
    <col min="4" max="4" width="28.140625" customWidth="1"/>
    <col min="5" max="5" width="11.140625" customWidth="1"/>
    <col min="6" max="6" width="11" customWidth="1"/>
  </cols>
  <sheetData>
    <row r="1" spans="1:6">
      <c r="A1" s="22"/>
      <c r="C1" s="22" t="s">
        <v>113</v>
      </c>
    </row>
    <row r="2" spans="1:6">
      <c r="A2" s="84" t="s">
        <v>0</v>
      </c>
      <c r="B2" s="85" t="s">
        <v>114</v>
      </c>
      <c r="C2" s="84" t="s">
        <v>115</v>
      </c>
      <c r="D2" s="84" t="s">
        <v>116</v>
      </c>
      <c r="E2" s="84" t="s">
        <v>117</v>
      </c>
      <c r="F2" s="84" t="s">
        <v>118</v>
      </c>
    </row>
    <row r="3" spans="1:6">
      <c r="A3" s="84"/>
      <c r="B3" s="86"/>
      <c r="C3" s="84"/>
      <c r="D3" s="84"/>
      <c r="E3" s="84"/>
      <c r="F3" s="84"/>
    </row>
    <row r="4" spans="1:6" ht="30">
      <c r="A4" s="23">
        <v>1</v>
      </c>
      <c r="B4" s="24" t="s">
        <v>119</v>
      </c>
      <c r="C4" s="25" t="s">
        <v>120</v>
      </c>
      <c r="D4" s="26" t="s">
        <v>121</v>
      </c>
      <c r="E4" s="27" t="s">
        <v>122</v>
      </c>
      <c r="F4" s="28">
        <v>8</v>
      </c>
    </row>
    <row r="5" spans="1:6" ht="30">
      <c r="A5" s="23">
        <v>2</v>
      </c>
      <c r="B5" s="24" t="s">
        <v>119</v>
      </c>
      <c r="C5" s="25" t="s">
        <v>123</v>
      </c>
      <c r="D5" s="29" t="s">
        <v>124</v>
      </c>
      <c r="E5" s="27" t="s">
        <v>122</v>
      </c>
      <c r="F5" s="28">
        <f>105+2</f>
        <v>107</v>
      </c>
    </row>
    <row r="6" spans="1:6">
      <c r="A6" s="28">
        <v>3</v>
      </c>
      <c r="B6" s="24" t="s">
        <v>119</v>
      </c>
      <c r="C6" s="30" t="s">
        <v>125</v>
      </c>
      <c r="D6" s="31" t="s">
        <v>126</v>
      </c>
      <c r="E6" s="27" t="s">
        <v>127</v>
      </c>
      <c r="F6" s="28">
        <v>27</v>
      </c>
    </row>
    <row r="7" spans="1:6">
      <c r="A7" s="23">
        <v>4</v>
      </c>
      <c r="B7" s="24" t="s">
        <v>119</v>
      </c>
      <c r="C7" s="25" t="s">
        <v>128</v>
      </c>
      <c r="D7" s="31" t="s">
        <v>129</v>
      </c>
      <c r="E7" s="27" t="s">
        <v>122</v>
      </c>
      <c r="F7" s="23">
        <v>10</v>
      </c>
    </row>
    <row r="8" spans="1:6">
      <c r="A8" s="23">
        <v>5</v>
      </c>
      <c r="B8" s="24" t="s">
        <v>119</v>
      </c>
      <c r="C8" s="25" t="s">
        <v>130</v>
      </c>
      <c r="D8" s="31" t="s">
        <v>129</v>
      </c>
      <c r="E8" s="27" t="s">
        <v>122</v>
      </c>
      <c r="F8" s="23">
        <v>10</v>
      </c>
    </row>
    <row r="9" spans="1:6" ht="30">
      <c r="A9" s="23">
        <v>6</v>
      </c>
      <c r="B9" s="32" t="s">
        <v>119</v>
      </c>
      <c r="C9" s="33" t="s">
        <v>131</v>
      </c>
      <c r="D9" s="34" t="s">
        <v>132</v>
      </c>
      <c r="E9" s="35" t="s">
        <v>133</v>
      </c>
      <c r="F9" s="36">
        <v>1</v>
      </c>
    </row>
    <row r="10" spans="1:6" ht="30">
      <c r="A10" s="28">
        <v>7</v>
      </c>
      <c r="B10" s="24" t="s">
        <v>134</v>
      </c>
      <c r="C10" s="25" t="s">
        <v>120</v>
      </c>
      <c r="D10" s="26" t="s">
        <v>121</v>
      </c>
      <c r="E10" s="27" t="s">
        <v>122</v>
      </c>
      <c r="F10" s="28">
        <v>8</v>
      </c>
    </row>
    <row r="11" spans="1:6" ht="30">
      <c r="A11" s="23">
        <v>8</v>
      </c>
      <c r="B11" s="24" t="s">
        <v>134</v>
      </c>
      <c r="C11" s="25" t="s">
        <v>123</v>
      </c>
      <c r="D11" s="29" t="s">
        <v>124</v>
      </c>
      <c r="E11" s="38" t="s">
        <v>122</v>
      </c>
      <c r="F11" s="39">
        <f>105+2</f>
        <v>107</v>
      </c>
    </row>
    <row r="12" spans="1:6">
      <c r="A12" s="23">
        <v>9</v>
      </c>
      <c r="B12" s="24" t="s">
        <v>134</v>
      </c>
      <c r="C12" s="25" t="s">
        <v>128</v>
      </c>
      <c r="D12" s="31" t="s">
        <v>129</v>
      </c>
      <c r="E12" s="27" t="s">
        <v>122</v>
      </c>
      <c r="F12" s="23">
        <v>53</v>
      </c>
    </row>
    <row r="13" spans="1:6">
      <c r="A13" s="23">
        <v>10</v>
      </c>
      <c r="B13" s="24" t="s">
        <v>134</v>
      </c>
      <c r="C13" s="25" t="s">
        <v>130</v>
      </c>
      <c r="D13" s="31" t="s">
        <v>129</v>
      </c>
      <c r="E13" s="27" t="s">
        <v>122</v>
      </c>
      <c r="F13" s="23">
        <v>32</v>
      </c>
    </row>
    <row r="14" spans="1:6" ht="30">
      <c r="A14" s="28">
        <v>11</v>
      </c>
      <c r="B14" s="24" t="s">
        <v>135</v>
      </c>
      <c r="C14" s="25" t="s">
        <v>120</v>
      </c>
      <c r="D14" s="26" t="s">
        <v>121</v>
      </c>
      <c r="E14" s="27" t="s">
        <v>122</v>
      </c>
      <c r="F14" s="28">
        <v>8</v>
      </c>
    </row>
    <row r="15" spans="1:6" ht="30">
      <c r="A15" s="23">
        <v>12</v>
      </c>
      <c r="B15" s="24" t="s">
        <v>135</v>
      </c>
      <c r="C15" s="25" t="s">
        <v>123</v>
      </c>
      <c r="D15" s="29" t="s">
        <v>124</v>
      </c>
      <c r="E15" s="38" t="s">
        <v>122</v>
      </c>
      <c r="F15" s="39">
        <f>105+2</f>
        <v>107</v>
      </c>
    </row>
    <row r="16" spans="1:6">
      <c r="A16" s="23">
        <v>13</v>
      </c>
      <c r="B16" s="24" t="s">
        <v>135</v>
      </c>
      <c r="C16" s="25" t="s">
        <v>136</v>
      </c>
      <c r="D16" s="26" t="s">
        <v>137</v>
      </c>
      <c r="E16" s="27" t="s">
        <v>122</v>
      </c>
      <c r="F16" s="23">
        <v>14</v>
      </c>
    </row>
    <row r="17" spans="1:6">
      <c r="A17" s="23">
        <v>14</v>
      </c>
      <c r="B17" s="24" t="s">
        <v>135</v>
      </c>
      <c r="C17" s="25" t="s">
        <v>138</v>
      </c>
      <c r="D17" s="26" t="s">
        <v>139</v>
      </c>
      <c r="E17" s="27" t="s">
        <v>133</v>
      </c>
      <c r="F17" s="23">
        <v>3</v>
      </c>
    </row>
    <row r="18" spans="1:6">
      <c r="A18" s="28">
        <v>15</v>
      </c>
      <c r="B18" s="24" t="s">
        <v>135</v>
      </c>
      <c r="C18" s="25" t="s">
        <v>140</v>
      </c>
      <c r="D18" s="31" t="s">
        <v>141</v>
      </c>
      <c r="E18" s="27" t="s">
        <v>122</v>
      </c>
      <c r="F18" s="23">
        <v>1</v>
      </c>
    </row>
    <row r="19" spans="1:6" ht="30">
      <c r="A19" s="23">
        <v>16</v>
      </c>
      <c r="B19" s="24" t="s">
        <v>142</v>
      </c>
      <c r="C19" s="25" t="s">
        <v>120</v>
      </c>
      <c r="D19" s="26" t="s">
        <v>121</v>
      </c>
      <c r="E19" s="27" t="s">
        <v>122</v>
      </c>
      <c r="F19" s="28">
        <v>8</v>
      </c>
    </row>
    <row r="20" spans="1:6" ht="30">
      <c r="A20" s="23">
        <v>17</v>
      </c>
      <c r="B20" s="24" t="s">
        <v>142</v>
      </c>
      <c r="C20" s="25" t="s">
        <v>123</v>
      </c>
      <c r="D20" s="29" t="s">
        <v>124</v>
      </c>
      <c r="E20" s="38" t="s">
        <v>122</v>
      </c>
      <c r="F20" s="39">
        <f>105+2</f>
        <v>107</v>
      </c>
    </row>
    <row r="21" spans="1:6" ht="30">
      <c r="A21" s="23">
        <v>18</v>
      </c>
      <c r="B21" s="32" t="s">
        <v>142</v>
      </c>
      <c r="C21" s="25" t="s">
        <v>143</v>
      </c>
      <c r="D21" s="29" t="s">
        <v>144</v>
      </c>
      <c r="E21" s="38" t="s">
        <v>122</v>
      </c>
      <c r="F21" s="39">
        <v>27</v>
      </c>
    </row>
    <row r="22" spans="1:6">
      <c r="A22" s="28">
        <v>19</v>
      </c>
      <c r="B22" s="24" t="s">
        <v>142</v>
      </c>
      <c r="C22" s="25" t="s">
        <v>145</v>
      </c>
      <c r="D22" s="40" t="s">
        <v>146</v>
      </c>
      <c r="E22" s="24" t="s">
        <v>147</v>
      </c>
      <c r="F22" s="28">
        <v>5934</v>
      </c>
    </row>
    <row r="23" spans="1:6">
      <c r="A23" s="23">
        <v>20</v>
      </c>
      <c r="B23" s="24" t="s">
        <v>142</v>
      </c>
      <c r="C23" s="25" t="s">
        <v>138</v>
      </c>
      <c r="D23" s="26" t="s">
        <v>148</v>
      </c>
      <c r="E23" s="27" t="s">
        <v>133</v>
      </c>
      <c r="F23" s="23">
        <v>9</v>
      </c>
    </row>
    <row r="24" spans="1:6">
      <c r="A24" s="23">
        <v>21</v>
      </c>
      <c r="B24" s="24" t="s">
        <v>142</v>
      </c>
      <c r="C24" s="25" t="s">
        <v>149</v>
      </c>
      <c r="D24" s="31" t="s">
        <v>150</v>
      </c>
      <c r="E24" s="27" t="s">
        <v>133</v>
      </c>
      <c r="F24" s="23">
        <v>3</v>
      </c>
    </row>
    <row r="25" spans="1:6">
      <c r="A25" s="23">
        <v>22</v>
      </c>
      <c r="B25" s="24" t="s">
        <v>142</v>
      </c>
      <c r="C25" s="25" t="s">
        <v>130</v>
      </c>
      <c r="D25" s="31" t="s">
        <v>129</v>
      </c>
      <c r="E25" s="27" t="s">
        <v>122</v>
      </c>
      <c r="F25" s="23">
        <v>21</v>
      </c>
    </row>
    <row r="26" spans="1:6" ht="24.75">
      <c r="A26" s="28">
        <v>23</v>
      </c>
      <c r="B26" s="32" t="s">
        <v>142</v>
      </c>
      <c r="C26" s="33" t="s">
        <v>140</v>
      </c>
      <c r="D26" s="31" t="s">
        <v>215</v>
      </c>
      <c r="E26" s="35" t="s">
        <v>122</v>
      </c>
      <c r="F26" s="37">
        <v>20</v>
      </c>
    </row>
    <row r="27" spans="1:6">
      <c r="A27" s="23">
        <v>24</v>
      </c>
      <c r="B27" s="24" t="s">
        <v>142</v>
      </c>
      <c r="C27" s="25" t="s">
        <v>216</v>
      </c>
      <c r="D27" s="26" t="s">
        <v>151</v>
      </c>
      <c r="E27" s="27" t="s">
        <v>122</v>
      </c>
      <c r="F27" s="28">
        <v>9</v>
      </c>
    </row>
    <row r="28" spans="1:6">
      <c r="A28" s="23">
        <v>25</v>
      </c>
      <c r="B28" s="24" t="s">
        <v>142</v>
      </c>
      <c r="C28" s="25" t="s">
        <v>152</v>
      </c>
      <c r="D28" s="40" t="s">
        <v>153</v>
      </c>
      <c r="E28" s="24" t="s">
        <v>122</v>
      </c>
      <c r="F28" s="28">
        <v>1</v>
      </c>
    </row>
    <row r="29" spans="1:6" ht="30">
      <c r="A29" s="23">
        <v>26</v>
      </c>
      <c r="B29" s="24" t="s">
        <v>154</v>
      </c>
      <c r="C29" s="25" t="s">
        <v>120</v>
      </c>
      <c r="D29" s="26" t="s">
        <v>121</v>
      </c>
      <c r="E29" s="27" t="s">
        <v>122</v>
      </c>
      <c r="F29" s="28">
        <v>8</v>
      </c>
    </row>
    <row r="30" spans="1:6" ht="30">
      <c r="A30" s="28">
        <v>27</v>
      </c>
      <c r="B30" s="24" t="s">
        <v>154</v>
      </c>
      <c r="C30" s="25" t="s">
        <v>123</v>
      </c>
      <c r="D30" s="29" t="s">
        <v>124</v>
      </c>
      <c r="E30" s="38" t="s">
        <v>122</v>
      </c>
      <c r="F30" s="39">
        <f>105+2</f>
        <v>107</v>
      </c>
    </row>
    <row r="31" spans="1:6">
      <c r="A31" s="23">
        <v>28</v>
      </c>
      <c r="B31" s="24" t="s">
        <v>154</v>
      </c>
      <c r="C31" s="25" t="s">
        <v>155</v>
      </c>
      <c r="D31" s="31" t="s">
        <v>156</v>
      </c>
      <c r="E31" s="27" t="s">
        <v>147</v>
      </c>
      <c r="F31" s="28">
        <v>127</v>
      </c>
    </row>
    <row r="32" spans="1:6">
      <c r="A32" s="23">
        <v>29</v>
      </c>
      <c r="B32" s="32" t="s">
        <v>154</v>
      </c>
      <c r="C32" s="33" t="s">
        <v>157</v>
      </c>
      <c r="D32" s="34" t="s">
        <v>158</v>
      </c>
      <c r="E32" s="41" t="s">
        <v>159</v>
      </c>
      <c r="F32" s="37">
        <v>105</v>
      </c>
    </row>
    <row r="33" spans="1:6">
      <c r="A33" s="23">
        <v>30</v>
      </c>
      <c r="B33" s="24" t="s">
        <v>154</v>
      </c>
      <c r="C33" s="33" t="s">
        <v>160</v>
      </c>
      <c r="D33" s="34" t="s">
        <v>161</v>
      </c>
      <c r="E33" s="35" t="s">
        <v>122</v>
      </c>
      <c r="F33" s="36">
        <v>2</v>
      </c>
    </row>
    <row r="34" spans="1:6">
      <c r="A34" s="28">
        <v>31</v>
      </c>
      <c r="B34" s="24" t="s">
        <v>154</v>
      </c>
      <c r="C34" s="25" t="s">
        <v>162</v>
      </c>
      <c r="D34" s="26" t="s">
        <v>163</v>
      </c>
      <c r="E34" s="27" t="s">
        <v>164</v>
      </c>
      <c r="F34" s="28">
        <v>347</v>
      </c>
    </row>
    <row r="35" spans="1:6">
      <c r="A35" s="23">
        <v>32</v>
      </c>
      <c r="B35" s="24" t="s">
        <v>154</v>
      </c>
      <c r="C35" s="25" t="s">
        <v>165</v>
      </c>
      <c r="D35" s="26" t="s">
        <v>166</v>
      </c>
      <c r="E35" s="27" t="s">
        <v>164</v>
      </c>
      <c r="F35" s="23">
        <v>132</v>
      </c>
    </row>
    <row r="36" spans="1:6" ht="30">
      <c r="A36" s="23">
        <v>33</v>
      </c>
      <c r="B36" s="24" t="s">
        <v>167</v>
      </c>
      <c r="C36" s="25" t="s">
        <v>120</v>
      </c>
      <c r="D36" s="26" t="s">
        <v>121</v>
      </c>
      <c r="E36" s="27" t="s">
        <v>122</v>
      </c>
      <c r="F36" s="28">
        <v>8</v>
      </c>
    </row>
    <row r="37" spans="1:6" ht="30">
      <c r="A37" s="23">
        <v>34</v>
      </c>
      <c r="B37" s="24" t="s">
        <v>167</v>
      </c>
      <c r="C37" s="25" t="s">
        <v>123</v>
      </c>
      <c r="D37" s="29" t="s">
        <v>124</v>
      </c>
      <c r="E37" s="38" t="s">
        <v>122</v>
      </c>
      <c r="F37" s="39">
        <f>105+2</f>
        <v>107</v>
      </c>
    </row>
    <row r="38" spans="1:6">
      <c r="A38" s="28">
        <v>35</v>
      </c>
      <c r="B38" s="24" t="s">
        <v>167</v>
      </c>
      <c r="C38" s="25" t="s">
        <v>168</v>
      </c>
      <c r="D38" s="31" t="s">
        <v>129</v>
      </c>
      <c r="E38" s="27" t="s">
        <v>133</v>
      </c>
      <c r="F38" s="28">
        <v>25</v>
      </c>
    </row>
    <row r="39" spans="1:6">
      <c r="A39" s="23">
        <v>36</v>
      </c>
      <c r="B39" s="24" t="s">
        <v>167</v>
      </c>
      <c r="C39" t="s">
        <v>218</v>
      </c>
      <c r="D39" s="31" t="s">
        <v>129</v>
      </c>
      <c r="E39" s="27" t="s">
        <v>133</v>
      </c>
      <c r="F39" s="28">
        <v>6</v>
      </c>
    </row>
    <row r="40" spans="1:6">
      <c r="A40" s="23">
        <v>37</v>
      </c>
      <c r="B40" s="24" t="s">
        <v>167</v>
      </c>
      <c r="C40" s="42" t="s">
        <v>169</v>
      </c>
      <c r="D40" s="31" t="s">
        <v>170</v>
      </c>
      <c r="E40" s="27" t="s">
        <v>133</v>
      </c>
      <c r="F40" s="23">
        <v>1</v>
      </c>
    </row>
    <row r="41" spans="1:6">
      <c r="A41" s="23">
        <v>38</v>
      </c>
      <c r="B41" s="24" t="s">
        <v>167</v>
      </c>
      <c r="C41" s="25" t="s">
        <v>171</v>
      </c>
      <c r="D41" s="26" t="s">
        <v>172</v>
      </c>
      <c r="E41" s="27" t="s">
        <v>133</v>
      </c>
      <c r="F41" s="28">
        <v>2</v>
      </c>
    </row>
    <row r="42" spans="1:6">
      <c r="A42" s="28">
        <v>39</v>
      </c>
      <c r="B42" s="24" t="s">
        <v>167</v>
      </c>
      <c r="C42" s="43" t="s">
        <v>173</v>
      </c>
      <c r="D42" s="34" t="s">
        <v>174</v>
      </c>
      <c r="E42" s="35" t="s">
        <v>122</v>
      </c>
      <c r="F42" s="36">
        <v>2</v>
      </c>
    </row>
    <row r="43" spans="1:6">
      <c r="A43" s="23">
        <v>40</v>
      </c>
      <c r="B43" s="24" t="s">
        <v>167</v>
      </c>
      <c r="C43" s="25" t="s">
        <v>175</v>
      </c>
      <c r="D43" s="26" t="s">
        <v>163</v>
      </c>
      <c r="E43" s="27" t="s">
        <v>164</v>
      </c>
      <c r="F43" s="28">
        <v>347</v>
      </c>
    </row>
    <row r="44" spans="1:6" ht="30">
      <c r="A44" s="23">
        <v>41</v>
      </c>
      <c r="B44" s="24" t="s">
        <v>176</v>
      </c>
      <c r="C44" s="25" t="s">
        <v>120</v>
      </c>
      <c r="D44" s="26" t="s">
        <v>121</v>
      </c>
      <c r="E44" s="27" t="s">
        <v>122</v>
      </c>
      <c r="F44" s="28">
        <v>8</v>
      </c>
    </row>
    <row r="45" spans="1:6" ht="30">
      <c r="A45" s="23">
        <v>42</v>
      </c>
      <c r="B45" s="24" t="s">
        <v>176</v>
      </c>
      <c r="C45" s="25" t="s">
        <v>123</v>
      </c>
      <c r="D45" s="29" t="s">
        <v>124</v>
      </c>
      <c r="E45" s="38" t="s">
        <v>122</v>
      </c>
      <c r="F45" s="39">
        <f>105+2</f>
        <v>107</v>
      </c>
    </row>
    <row r="46" spans="1:6">
      <c r="A46" s="28">
        <v>43</v>
      </c>
      <c r="B46" s="24" t="s">
        <v>176</v>
      </c>
      <c r="C46" s="25" t="s">
        <v>168</v>
      </c>
      <c r="D46" s="31" t="s">
        <v>129</v>
      </c>
      <c r="E46" s="27" t="s">
        <v>133</v>
      </c>
      <c r="F46" s="28">
        <v>5</v>
      </c>
    </row>
    <row r="47" spans="1:6">
      <c r="A47" s="23">
        <v>44</v>
      </c>
      <c r="B47" s="24" t="s">
        <v>176</v>
      </c>
      <c r="C47" t="s">
        <v>217</v>
      </c>
      <c r="D47" s="31" t="s">
        <v>129</v>
      </c>
      <c r="E47" s="27" t="s">
        <v>133</v>
      </c>
      <c r="F47" s="28">
        <v>4</v>
      </c>
    </row>
    <row r="48" spans="1:6">
      <c r="A48" s="23">
        <v>45</v>
      </c>
      <c r="B48" s="24" t="s">
        <v>176</v>
      </c>
      <c r="C48" s="25" t="s">
        <v>177</v>
      </c>
      <c r="D48" s="26" t="s">
        <v>178</v>
      </c>
      <c r="E48" s="27" t="s">
        <v>133</v>
      </c>
      <c r="F48" s="23">
        <v>2</v>
      </c>
    </row>
    <row r="49" spans="1:6">
      <c r="A49" s="23">
        <v>46</v>
      </c>
      <c r="B49" s="24" t="s">
        <v>176</v>
      </c>
      <c r="C49" s="43" t="s">
        <v>179</v>
      </c>
      <c r="D49" s="34" t="s">
        <v>174</v>
      </c>
      <c r="E49" s="35" t="s">
        <v>122</v>
      </c>
      <c r="F49" s="36">
        <v>2</v>
      </c>
    </row>
    <row r="50" spans="1:6">
      <c r="A50" s="28">
        <v>47</v>
      </c>
      <c r="B50" s="24" t="s">
        <v>176</v>
      </c>
      <c r="C50" s="25" t="s">
        <v>162</v>
      </c>
      <c r="D50" s="26" t="s">
        <v>163</v>
      </c>
      <c r="E50" s="27" t="s">
        <v>164</v>
      </c>
      <c r="F50" s="28">
        <v>347</v>
      </c>
    </row>
    <row r="51" spans="1:6" ht="30">
      <c r="A51" s="23">
        <v>48</v>
      </c>
      <c r="B51" s="24" t="s">
        <v>180</v>
      </c>
      <c r="C51" s="25" t="s">
        <v>120</v>
      </c>
      <c r="D51" s="26" t="s">
        <v>121</v>
      </c>
      <c r="E51" s="27" t="s">
        <v>122</v>
      </c>
      <c r="F51" s="28">
        <v>8</v>
      </c>
    </row>
    <row r="52" spans="1:6" ht="30">
      <c r="A52" s="23">
        <v>49</v>
      </c>
      <c r="B52" s="24" t="s">
        <v>180</v>
      </c>
      <c r="C52" s="25" t="s">
        <v>123</v>
      </c>
      <c r="D52" s="29" t="s">
        <v>124</v>
      </c>
      <c r="E52" s="38" t="s">
        <v>122</v>
      </c>
      <c r="F52" s="39">
        <f>105+2</f>
        <v>107</v>
      </c>
    </row>
    <row r="53" spans="1:6">
      <c r="A53" s="23">
        <v>50</v>
      </c>
      <c r="B53" s="24" t="s">
        <v>180</v>
      </c>
      <c r="C53" s="25" t="s">
        <v>181</v>
      </c>
      <c r="D53" s="26" t="s">
        <v>129</v>
      </c>
      <c r="E53" s="27" t="s">
        <v>122</v>
      </c>
      <c r="F53" s="23">
        <v>19</v>
      </c>
    </row>
    <row r="54" spans="1:6" ht="30">
      <c r="A54" s="28">
        <v>51</v>
      </c>
      <c r="B54" s="32" t="s">
        <v>180</v>
      </c>
      <c r="C54" s="25" t="s">
        <v>182</v>
      </c>
      <c r="D54" s="41" t="s">
        <v>183</v>
      </c>
      <c r="E54" s="35" t="s">
        <v>127</v>
      </c>
      <c r="F54" s="36">
        <v>120</v>
      </c>
    </row>
    <row r="55" spans="1:6" ht="30">
      <c r="A55" s="23">
        <v>52</v>
      </c>
      <c r="B55" s="32" t="s">
        <v>180</v>
      </c>
      <c r="C55" s="25" t="s">
        <v>184</v>
      </c>
      <c r="D55" s="41" t="s">
        <v>183</v>
      </c>
      <c r="E55" s="35" t="s">
        <v>185</v>
      </c>
      <c r="F55" s="36">
        <v>28413</v>
      </c>
    </row>
    <row r="56" spans="1:6">
      <c r="A56" s="23">
        <v>53</v>
      </c>
      <c r="B56" s="24" t="s">
        <v>180</v>
      </c>
      <c r="C56" s="43" t="s">
        <v>179</v>
      </c>
      <c r="D56" s="34" t="s">
        <v>174</v>
      </c>
      <c r="E56" s="35" t="s">
        <v>122</v>
      </c>
      <c r="F56" s="36">
        <v>2</v>
      </c>
    </row>
    <row r="57" spans="1:6">
      <c r="A57" s="23">
        <v>54</v>
      </c>
      <c r="B57" s="24" t="s">
        <v>180</v>
      </c>
      <c r="C57" s="25" t="s">
        <v>162</v>
      </c>
      <c r="D57" s="26" t="s">
        <v>163</v>
      </c>
      <c r="E57" s="27" t="s">
        <v>164</v>
      </c>
      <c r="F57" s="28">
        <v>347</v>
      </c>
    </row>
    <row r="58" spans="1:6" ht="30">
      <c r="A58" s="28">
        <v>55</v>
      </c>
      <c r="B58" s="24" t="s">
        <v>186</v>
      </c>
      <c r="C58" s="25" t="s">
        <v>120</v>
      </c>
      <c r="D58" s="26" t="s">
        <v>121</v>
      </c>
      <c r="E58" s="27" t="s">
        <v>122</v>
      </c>
      <c r="F58" s="28">
        <v>8</v>
      </c>
    </row>
    <row r="59" spans="1:6" ht="30">
      <c r="A59" s="23">
        <v>56</v>
      </c>
      <c r="B59" s="32" t="s">
        <v>186</v>
      </c>
      <c r="C59" s="25" t="s">
        <v>123</v>
      </c>
      <c r="D59" s="29" t="s">
        <v>124</v>
      </c>
      <c r="E59" s="38" t="s">
        <v>122</v>
      </c>
      <c r="F59" s="39">
        <f>105+2</f>
        <v>107</v>
      </c>
    </row>
    <row r="60" spans="1:6">
      <c r="A60" s="23">
        <v>57</v>
      </c>
      <c r="B60" s="32" t="s">
        <v>186</v>
      </c>
      <c r="C60" s="33" t="s">
        <v>157</v>
      </c>
      <c r="D60" s="34" t="s">
        <v>158</v>
      </c>
      <c r="E60" s="41" t="s">
        <v>159</v>
      </c>
      <c r="F60" s="37">
        <v>105</v>
      </c>
    </row>
    <row r="61" spans="1:6">
      <c r="A61" s="23">
        <v>58</v>
      </c>
      <c r="B61" s="24" t="s">
        <v>186</v>
      </c>
      <c r="C61" s="25" t="s">
        <v>187</v>
      </c>
      <c r="D61" s="40" t="s">
        <v>146</v>
      </c>
      <c r="E61" s="24" t="s">
        <v>147</v>
      </c>
      <c r="F61" s="28">
        <v>5934</v>
      </c>
    </row>
    <row r="62" spans="1:6">
      <c r="A62" s="28">
        <v>59</v>
      </c>
      <c r="B62" s="24" t="s">
        <v>186</v>
      </c>
      <c r="C62" s="25" t="s">
        <v>138</v>
      </c>
      <c r="D62" s="26" t="s">
        <v>188</v>
      </c>
      <c r="E62" s="27" t="s">
        <v>133</v>
      </c>
      <c r="F62" s="23">
        <v>1</v>
      </c>
    </row>
    <row r="63" spans="1:6">
      <c r="A63" s="23">
        <v>60</v>
      </c>
      <c r="B63" s="24" t="s">
        <v>186</v>
      </c>
      <c r="C63" s="30" t="s">
        <v>189</v>
      </c>
      <c r="D63" s="31" t="s">
        <v>126</v>
      </c>
      <c r="E63" s="27" t="s">
        <v>127</v>
      </c>
      <c r="F63" s="28">
        <v>50</v>
      </c>
    </row>
    <row r="64" spans="1:6">
      <c r="A64" s="23">
        <v>61</v>
      </c>
      <c r="B64" s="24" t="s">
        <v>186</v>
      </c>
      <c r="C64" s="25" t="s">
        <v>168</v>
      </c>
      <c r="D64" s="31" t="s">
        <v>129</v>
      </c>
      <c r="E64" s="27" t="s">
        <v>133</v>
      </c>
      <c r="F64" s="28">
        <v>21</v>
      </c>
    </row>
    <row r="65" spans="1:6">
      <c r="A65" s="23">
        <v>62</v>
      </c>
      <c r="B65" s="24" t="s">
        <v>186</v>
      </c>
      <c r="C65" s="25" t="s">
        <v>190</v>
      </c>
      <c r="D65" s="31" t="s">
        <v>191</v>
      </c>
      <c r="E65" s="27" t="s">
        <v>133</v>
      </c>
      <c r="F65" s="23">
        <v>1</v>
      </c>
    </row>
    <row r="66" spans="1:6">
      <c r="A66" s="28">
        <v>63</v>
      </c>
      <c r="B66" s="24" t="s">
        <v>186</v>
      </c>
      <c r="C66" t="s">
        <v>217</v>
      </c>
      <c r="D66" s="31" t="s">
        <v>129</v>
      </c>
      <c r="E66" s="27" t="s">
        <v>133</v>
      </c>
      <c r="F66" s="28">
        <v>5</v>
      </c>
    </row>
    <row r="67" spans="1:6">
      <c r="A67" s="23">
        <v>64</v>
      </c>
      <c r="B67" s="24" t="s">
        <v>186</v>
      </c>
      <c r="C67" s="25" t="s">
        <v>192</v>
      </c>
      <c r="D67" s="26" t="s">
        <v>193</v>
      </c>
      <c r="E67" s="27" t="s">
        <v>133</v>
      </c>
      <c r="F67" s="23">
        <v>1</v>
      </c>
    </row>
    <row r="68" spans="1:6">
      <c r="A68" s="23">
        <v>65</v>
      </c>
      <c r="B68" s="24" t="s">
        <v>186</v>
      </c>
      <c r="C68" s="25" t="s">
        <v>162</v>
      </c>
      <c r="D68" s="26" t="s">
        <v>163</v>
      </c>
      <c r="E68" s="27" t="s">
        <v>164</v>
      </c>
      <c r="F68" s="28">
        <v>347</v>
      </c>
    </row>
    <row r="69" spans="1:6" ht="30">
      <c r="A69" s="23">
        <v>66</v>
      </c>
      <c r="B69" s="24" t="s">
        <v>194</v>
      </c>
      <c r="C69" s="25" t="s">
        <v>120</v>
      </c>
      <c r="D69" s="26" t="s">
        <v>121</v>
      </c>
      <c r="E69" s="27" t="s">
        <v>122</v>
      </c>
      <c r="F69" s="28">
        <v>8</v>
      </c>
    </row>
    <row r="70" spans="1:6" ht="30">
      <c r="A70" s="28">
        <v>67</v>
      </c>
      <c r="B70" s="32" t="s">
        <v>194</v>
      </c>
      <c r="C70" s="25" t="s">
        <v>123</v>
      </c>
      <c r="D70" s="29" t="s">
        <v>124</v>
      </c>
      <c r="E70" s="38" t="s">
        <v>122</v>
      </c>
      <c r="F70" s="39">
        <f>105+2</f>
        <v>107</v>
      </c>
    </row>
    <row r="71" spans="1:6">
      <c r="A71" s="23">
        <v>68</v>
      </c>
      <c r="B71" s="24" t="s">
        <v>194</v>
      </c>
      <c r="C71" s="25" t="s">
        <v>195</v>
      </c>
      <c r="D71" s="26" t="s">
        <v>196</v>
      </c>
      <c r="E71" s="27" t="s">
        <v>133</v>
      </c>
      <c r="F71" s="28">
        <v>1</v>
      </c>
    </row>
    <row r="72" spans="1:6" ht="30">
      <c r="A72" s="23">
        <v>69</v>
      </c>
      <c r="B72" s="32" t="s">
        <v>194</v>
      </c>
      <c r="C72" s="25" t="s">
        <v>197</v>
      </c>
      <c r="D72" s="40" t="s">
        <v>137</v>
      </c>
      <c r="E72" s="32" t="s">
        <v>133</v>
      </c>
      <c r="F72" s="37">
        <v>14</v>
      </c>
    </row>
    <row r="73" spans="1:6">
      <c r="A73" s="23">
        <v>70</v>
      </c>
      <c r="B73" s="24" t="s">
        <v>194</v>
      </c>
      <c r="C73" s="30" t="s">
        <v>125</v>
      </c>
      <c r="D73" s="31" t="s">
        <v>126</v>
      </c>
      <c r="E73" s="27" t="s">
        <v>127</v>
      </c>
      <c r="F73" s="28">
        <v>25</v>
      </c>
    </row>
    <row r="74" spans="1:6">
      <c r="A74" s="28">
        <v>71</v>
      </c>
      <c r="B74" s="24" t="s">
        <v>194</v>
      </c>
      <c r="C74" t="s">
        <v>217</v>
      </c>
      <c r="D74" s="31" t="s">
        <v>129</v>
      </c>
      <c r="E74" s="27" t="s">
        <v>133</v>
      </c>
      <c r="F74" s="28">
        <v>6</v>
      </c>
    </row>
    <row r="75" spans="1:6" ht="30">
      <c r="A75" s="23">
        <v>72</v>
      </c>
      <c r="B75" s="24" t="s">
        <v>198</v>
      </c>
      <c r="C75" s="25" t="s">
        <v>120</v>
      </c>
      <c r="D75" s="26" t="s">
        <v>121</v>
      </c>
      <c r="E75" s="27" t="s">
        <v>122</v>
      </c>
      <c r="F75" s="28">
        <v>8</v>
      </c>
    </row>
    <row r="76" spans="1:6" ht="30">
      <c r="A76" s="23">
        <v>73</v>
      </c>
      <c r="B76" s="32" t="s">
        <v>198</v>
      </c>
      <c r="C76" s="25" t="s">
        <v>123</v>
      </c>
      <c r="D76" s="29" t="s">
        <v>124</v>
      </c>
      <c r="E76" s="38" t="s">
        <v>122</v>
      </c>
      <c r="F76" s="39">
        <v>107</v>
      </c>
    </row>
    <row r="77" spans="1:6">
      <c r="A77" s="23">
        <v>74</v>
      </c>
      <c r="B77" s="24" t="s">
        <v>198</v>
      </c>
      <c r="C77" s="25" t="s">
        <v>155</v>
      </c>
      <c r="D77" s="31" t="s">
        <v>156</v>
      </c>
      <c r="E77" s="27" t="s">
        <v>147</v>
      </c>
      <c r="F77" s="28">
        <v>1275</v>
      </c>
    </row>
    <row r="78" spans="1:6">
      <c r="A78" s="28">
        <v>75</v>
      </c>
      <c r="B78" s="24" t="s">
        <v>198</v>
      </c>
      <c r="C78" s="25" t="s">
        <v>138</v>
      </c>
      <c r="D78" s="26" t="s">
        <v>199</v>
      </c>
      <c r="E78" s="27" t="s">
        <v>133</v>
      </c>
      <c r="F78" s="23">
        <v>2</v>
      </c>
    </row>
    <row r="79" spans="1:6">
      <c r="A79" s="23">
        <v>76</v>
      </c>
      <c r="B79" s="24" t="s">
        <v>198</v>
      </c>
      <c r="C79" s="25" t="s">
        <v>168</v>
      </c>
      <c r="D79" s="31" t="s">
        <v>129</v>
      </c>
      <c r="E79" s="27" t="s">
        <v>133</v>
      </c>
      <c r="F79" s="28">
        <v>20</v>
      </c>
    </row>
    <row r="80" spans="1:6">
      <c r="A80" s="23">
        <v>77</v>
      </c>
      <c r="B80" s="24" t="s">
        <v>198</v>
      </c>
      <c r="C80" s="25" t="s">
        <v>200</v>
      </c>
      <c r="D80" s="26" t="s">
        <v>129</v>
      </c>
      <c r="E80" s="27" t="s">
        <v>133</v>
      </c>
      <c r="F80" s="28">
        <v>20</v>
      </c>
    </row>
    <row r="81" spans="1:6">
      <c r="A81" s="23">
        <v>78</v>
      </c>
      <c r="B81" s="24" t="s">
        <v>198</v>
      </c>
      <c r="C81" s="25" t="s">
        <v>201</v>
      </c>
      <c r="D81" s="26" t="s">
        <v>202</v>
      </c>
      <c r="E81" s="27" t="s">
        <v>203</v>
      </c>
      <c r="F81" s="44" t="s">
        <v>204</v>
      </c>
    </row>
    <row r="82" spans="1:6" ht="30">
      <c r="A82" s="28">
        <v>79</v>
      </c>
      <c r="B82" s="24" t="s">
        <v>205</v>
      </c>
      <c r="C82" s="25" t="s">
        <v>120</v>
      </c>
      <c r="D82" s="26" t="s">
        <v>121</v>
      </c>
      <c r="E82" s="27" t="s">
        <v>122</v>
      </c>
      <c r="F82" s="28">
        <v>8</v>
      </c>
    </row>
    <row r="83" spans="1:6" ht="30">
      <c r="A83" s="23">
        <v>80</v>
      </c>
      <c r="B83" s="32" t="s">
        <v>205</v>
      </c>
      <c r="C83" s="33" t="s">
        <v>123</v>
      </c>
      <c r="D83" s="45" t="s">
        <v>124</v>
      </c>
      <c r="E83" s="35" t="s">
        <v>122</v>
      </c>
      <c r="F83" s="37">
        <f>105+2</f>
        <v>107</v>
      </c>
    </row>
    <row r="84" spans="1:6">
      <c r="A84" s="23">
        <v>81</v>
      </c>
      <c r="B84" s="24" t="s">
        <v>205</v>
      </c>
      <c r="C84" s="25" t="s">
        <v>206</v>
      </c>
      <c r="D84" s="40" t="s">
        <v>153</v>
      </c>
      <c r="E84" s="24" t="s">
        <v>133</v>
      </c>
      <c r="F84" s="28">
        <v>24</v>
      </c>
    </row>
    <row r="85" spans="1:6">
      <c r="A85" s="23">
        <v>82</v>
      </c>
      <c r="B85" s="24" t="s">
        <v>205</v>
      </c>
      <c r="C85" s="30" t="s">
        <v>207</v>
      </c>
      <c r="D85" s="31" t="s">
        <v>126</v>
      </c>
      <c r="E85" s="27" t="s">
        <v>127</v>
      </c>
      <c r="F85" s="28">
        <v>43</v>
      </c>
    </row>
    <row r="86" spans="1:6">
      <c r="A86" s="28">
        <v>83</v>
      </c>
      <c r="B86" s="24" t="s">
        <v>205</v>
      </c>
      <c r="C86" s="25" t="s">
        <v>190</v>
      </c>
      <c r="D86" s="26" t="s">
        <v>208</v>
      </c>
      <c r="E86" s="27" t="s">
        <v>133</v>
      </c>
      <c r="F86" s="28">
        <v>10</v>
      </c>
    </row>
    <row r="87" spans="1:6">
      <c r="A87" s="23">
        <v>84</v>
      </c>
      <c r="B87" s="24" t="s">
        <v>205</v>
      </c>
      <c r="C87" s="25" t="s">
        <v>168</v>
      </c>
      <c r="D87" s="31" t="s">
        <v>129</v>
      </c>
      <c r="E87" s="27" t="s">
        <v>133</v>
      </c>
      <c r="F87" s="28">
        <v>20</v>
      </c>
    </row>
    <row r="88" spans="1:6">
      <c r="A88" s="23">
        <v>85</v>
      </c>
      <c r="B88" s="24" t="s">
        <v>205</v>
      </c>
      <c r="C88" s="25" t="s">
        <v>209</v>
      </c>
      <c r="D88" s="26" t="s">
        <v>210</v>
      </c>
      <c r="E88" s="23" t="s">
        <v>133</v>
      </c>
      <c r="F88" s="46" t="s">
        <v>211</v>
      </c>
    </row>
    <row r="89" spans="1:6">
      <c r="A89" s="23">
        <v>86</v>
      </c>
      <c r="B89" s="24" t="s">
        <v>205</v>
      </c>
      <c r="C89" s="25" t="s">
        <v>212</v>
      </c>
      <c r="D89" s="31" t="s">
        <v>213</v>
      </c>
      <c r="E89" s="23" t="s">
        <v>164</v>
      </c>
      <c r="F89" s="23">
        <v>4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Расшифровка работ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2015-03-16T11:19:23Z</cp:lastPrinted>
  <dcterms:created xsi:type="dcterms:W3CDTF">2012-05-05T07:21:08Z</dcterms:created>
  <dcterms:modified xsi:type="dcterms:W3CDTF">2018-08-30T12:08:31Z</dcterms:modified>
</cp:coreProperties>
</file>