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00" windowWidth="20730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2" i="1"/>
  <c r="C12"/>
  <c r="D46"/>
  <c r="D18"/>
  <c r="D28"/>
  <c r="D53" l="1"/>
  <c r="D9"/>
  <c r="D8"/>
  <c r="D16" l="1"/>
  <c r="D42" l="1"/>
  <c r="D15" l="1"/>
  <c r="C11" l="1"/>
  <c r="C13" s="1"/>
</calcChain>
</file>

<file path=xl/sharedStrings.xml><?xml version="1.0" encoding="utf-8"?>
<sst xmlns="http://schemas.openxmlformats.org/spreadsheetml/2006/main" count="89" uniqueCount="84">
  <si>
    <t>№ п/п</t>
  </si>
  <si>
    <t>Долг по оплате на начало года</t>
  </si>
  <si>
    <t>Перерасход (экономия) по выполненным работам на начало года</t>
  </si>
  <si>
    <t>6.1</t>
  </si>
  <si>
    <t>6.1.1</t>
  </si>
  <si>
    <t>6.1.2</t>
  </si>
  <si>
    <t>6.1.3</t>
  </si>
  <si>
    <t>6.1.4</t>
  </si>
  <si>
    <t>6.2</t>
  </si>
  <si>
    <t>6.2.1</t>
  </si>
  <si>
    <t>6.2.2</t>
  </si>
  <si>
    <t>6.2.3</t>
  </si>
  <si>
    <t xml:space="preserve"> Работы по сбору и вывозу твердых бытовых отходов</t>
  </si>
  <si>
    <t>6.2.4</t>
  </si>
  <si>
    <t>6.3</t>
  </si>
  <si>
    <t xml:space="preserve"> Услуги и работы по управлению МКД</t>
  </si>
  <si>
    <t>6.4</t>
  </si>
  <si>
    <t>6.5</t>
  </si>
  <si>
    <t>7</t>
  </si>
  <si>
    <t>Задолженность по оплате на конец отчетного периода: п.1+п.3-п.4</t>
  </si>
  <si>
    <t>8</t>
  </si>
  <si>
    <t>3</t>
  </si>
  <si>
    <t>4</t>
  </si>
  <si>
    <t>5</t>
  </si>
  <si>
    <t>Ремонт оборудования котельных</t>
  </si>
  <si>
    <t>6</t>
  </si>
  <si>
    <t>6.1.5</t>
  </si>
  <si>
    <t>6.1.6</t>
  </si>
  <si>
    <t>6.1.8</t>
  </si>
  <si>
    <t>6.1.9</t>
  </si>
  <si>
    <t>6.1.10</t>
  </si>
  <si>
    <t>Содержание и текущий ремонт ж/ф (руб.)</t>
  </si>
  <si>
    <t>Коммунальные услуги (отопление, водоснабжение, электроэнергия), руб.</t>
  </si>
  <si>
    <t xml:space="preserve">Наименование  </t>
  </si>
  <si>
    <t>Техническое содержание и текущий ремонт всего, в том числе:</t>
  </si>
  <si>
    <t>Отчет по затратам на содержание и текущий ремонт общего</t>
  </si>
  <si>
    <t>Затраты за отчетный период, руб.</t>
  </si>
  <si>
    <t>Оплачено в отчетном периоде</t>
  </si>
  <si>
    <t>Начислено за отчетный период</t>
  </si>
  <si>
    <t>Прочие (поступления) доходы (использование строительных конструкций)</t>
  </si>
  <si>
    <t>Перерасход (экономия) по выполненным работам на конец года: п.2+п.4+п.5-п.6</t>
  </si>
  <si>
    <t>технические осмотры: общие (весенне-осенний), инженерных сетей и оборудования в местах общего пользования</t>
  </si>
  <si>
    <t>Х</t>
  </si>
  <si>
    <t>Обслуживание и содержание газового оборудования и газораспределительных сетей, руб.</t>
  </si>
  <si>
    <t>очистка внутренней и наружной канализационной сети</t>
  </si>
  <si>
    <t>Техническое обслуживание оборудования котельных</t>
  </si>
  <si>
    <t xml:space="preserve">Техническое содержание и эксплуатация лифтового хозяйства </t>
  </si>
  <si>
    <t>Работы по обеспечению санитарного состояния жилых домов и придомовой территории (в т.ч. механизированная уборка)</t>
  </si>
  <si>
    <t>Освидетельствование лифтов</t>
  </si>
  <si>
    <t>Выполнено работ (оказано услуг)</t>
  </si>
  <si>
    <t>Выполнено работ (оказано услуг) всего, в том числе:</t>
  </si>
  <si>
    <t>6.6</t>
  </si>
  <si>
    <t>6.7</t>
  </si>
  <si>
    <t>Плата за негативное воздействие на окружающую среду (воздух)</t>
  </si>
  <si>
    <t>имущества МКД по ул. Куйбышева, д. 5  за 2012 год</t>
  </si>
  <si>
    <t>Подготовка водохозяйственного баланса</t>
  </si>
  <si>
    <t>Монтаж оборудования по лифтовой диспетчерской сигнализации и связи</t>
  </si>
  <si>
    <t>(с апреля по декабрь 2012 года)</t>
  </si>
  <si>
    <t xml:space="preserve"> Содержание и текущий ремонт конструктивных элементов жилых зданий, внутридомового инженерного оборудования, относящегося к общему имуществу МКД- всего,  в т. ч.:</t>
  </si>
  <si>
    <t xml:space="preserve">Содержание аварийной службы, ликвидация аварийных ситуаций </t>
  </si>
  <si>
    <t xml:space="preserve"> Налог УСН</t>
  </si>
  <si>
    <t xml:space="preserve"> Расходы по благоустройству и обеспечению санитарного состояния жилых домов и придомовой территории, - всего, в т. ч.:</t>
  </si>
  <si>
    <t>снятие показаний ИПУ электроэнергии, показаний ОДПУ коммунальных ресурсов и передача их в ресурсоснабжающие организации</t>
  </si>
  <si>
    <r>
      <t xml:space="preserve">замена сгонов у трубопроводов </t>
    </r>
    <r>
      <rPr>
        <sz val="10"/>
        <rFont val="Calibri"/>
        <family val="2"/>
        <charset val="204"/>
      </rPr>
      <t>d</t>
    </r>
    <r>
      <rPr>
        <i/>
        <sz val="10"/>
        <rFont val="Arial"/>
        <family val="2"/>
        <charset val="204"/>
      </rPr>
      <t>20мм -цокольный этаж</t>
    </r>
  </si>
  <si>
    <t>6.1.7</t>
  </si>
  <si>
    <t>6.1.11</t>
  </si>
  <si>
    <t>подготовка системы отопления к эксплуатации в отопительном сезоне  2012-2013г.г.</t>
  </si>
  <si>
    <t>Прочие работы по содержанию общего имущества МКД всего, в том числе:</t>
  </si>
  <si>
    <t>изготовление и установка металлических решеток на тех.этажах</t>
  </si>
  <si>
    <t>окраска входных дверей</t>
  </si>
  <si>
    <t>остекление рам на тех.этаже</t>
  </si>
  <si>
    <t xml:space="preserve"> Прочие работы по благоустройству и озеленению территорий всего, в том числе:</t>
  </si>
  <si>
    <t>заготовка и развозка пескосмеси для уборки территорий в зимний период</t>
  </si>
  <si>
    <t>ремонт водосточных труб</t>
  </si>
  <si>
    <t xml:space="preserve"> Комиссионное вознаграждение за сбор и перечисление платы за ЖКУ (с декабря)</t>
  </si>
  <si>
    <t>демонтаж рекламного щита</t>
  </si>
  <si>
    <t>Обязательное страхование опасных объектов (оборудования котельных)</t>
  </si>
  <si>
    <t xml:space="preserve">Работы по уборке помещений и мест общего пользования, относящихся к общему имуществу МКД </t>
  </si>
  <si>
    <t>полив газонной травы</t>
  </si>
  <si>
    <t>теплоизоляция труб отопления и ГВС (тех.этаж)</t>
  </si>
  <si>
    <t>замена труб канализации цок.этаж</t>
  </si>
  <si>
    <t>замена внутренних трубопроводов водоснабжения, полотенцесушителей в жил. помещениях</t>
  </si>
  <si>
    <t>смена ламп накаливания в МОП</t>
  </si>
  <si>
    <t>Прочие (внеэксплуатационные) расходы: банковское обслуживание и пр.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</si>
</sst>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1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1"/>
    </font>
    <font>
      <b/>
      <sz val="10"/>
      <color indexed="8"/>
      <name val="Arial"/>
      <family val="2"/>
      <charset val="1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i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i/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49" fontId="3" fillId="0" borderId="1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/>
    </xf>
    <xf numFmtId="0" fontId="6" fillId="2" borderId="4" xfId="1" applyFont="1" applyFill="1" applyBorder="1" applyAlignment="1">
      <alignment horizontal="left" vertical="center" wrapText="1"/>
    </xf>
    <xf numFmtId="0" fontId="7" fillId="2" borderId="6" xfId="1" applyFont="1" applyFill="1" applyBorder="1" applyAlignment="1">
      <alignment horizontal="left" vertical="center" wrapText="1"/>
    </xf>
    <xf numFmtId="0" fontId="4" fillId="2" borderId="7" xfId="1" applyFont="1" applyFill="1" applyBorder="1" applyAlignment="1">
      <alignment wrapText="1"/>
    </xf>
    <xf numFmtId="0" fontId="8" fillId="0" borderId="3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4" fontId="5" fillId="0" borderId="1" xfId="0" quotePrefix="1" applyNumberFormat="1" applyFont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0" fontId="0" fillId="0" borderId="0" xfId="0" applyFill="1"/>
    <xf numFmtId="0" fontId="10" fillId="2" borderId="5" xfId="1" applyFont="1" applyFill="1" applyBorder="1" applyAlignment="1">
      <alignment horizontal="left" wrapText="1"/>
    </xf>
    <xf numFmtId="0" fontId="10" fillId="2" borderId="2" xfId="1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4" fillId="2" borderId="5" xfId="1" applyFont="1" applyFill="1" applyBorder="1" applyAlignment="1">
      <alignment horizontal="left" wrapText="1"/>
    </xf>
    <xf numFmtId="0" fontId="4" fillId="2" borderId="2" xfId="1" applyFont="1" applyFill="1" applyBorder="1" applyAlignment="1">
      <alignment horizontal="left" wrapText="1"/>
    </xf>
    <xf numFmtId="0" fontId="4" fillId="2" borderId="1" xfId="1" applyFont="1" applyFill="1" applyBorder="1" applyAlignment="1">
      <alignment horizontal="left" vertical="top" wrapText="1"/>
    </xf>
    <xf numFmtId="0" fontId="6" fillId="2" borderId="1" xfId="1" applyFont="1" applyFill="1" applyBorder="1" applyAlignment="1">
      <alignment horizontal="left" vertical="top" wrapText="1"/>
    </xf>
    <xf numFmtId="0" fontId="6" fillId="2" borderId="1" xfId="1" applyFont="1" applyFill="1" applyBorder="1" applyAlignment="1">
      <alignment horizontal="left" wrapText="1"/>
    </xf>
    <xf numFmtId="0" fontId="10" fillId="2" borderId="1" xfId="1" applyFont="1" applyFill="1" applyBorder="1" applyAlignment="1">
      <alignment horizontal="left" wrapText="1"/>
    </xf>
    <xf numFmtId="0" fontId="4" fillId="0" borderId="5" xfId="1" applyFont="1" applyFill="1" applyBorder="1" applyAlignment="1">
      <alignment horizontal="left" vertical="top" wrapText="1"/>
    </xf>
    <xf numFmtId="0" fontId="4" fillId="0" borderId="2" xfId="1" applyFont="1" applyFill="1" applyBorder="1" applyAlignment="1">
      <alignment horizontal="left" vertical="top" wrapText="1"/>
    </xf>
    <xf numFmtId="0" fontId="6" fillId="2" borderId="5" xfId="1" applyFont="1" applyFill="1" applyBorder="1" applyAlignment="1">
      <alignment horizontal="left" vertical="center" wrapText="1"/>
    </xf>
    <xf numFmtId="0" fontId="6" fillId="2" borderId="2" xfId="1" applyFont="1" applyFill="1" applyBorder="1" applyAlignment="1">
      <alignment horizontal="left" vertical="center" wrapText="1"/>
    </xf>
    <xf numFmtId="0" fontId="6" fillId="2" borderId="5" xfId="1" applyFont="1" applyFill="1" applyBorder="1" applyAlignment="1">
      <alignment horizontal="left" wrapText="1"/>
    </xf>
    <xf numFmtId="0" fontId="6" fillId="2" borderId="2" xfId="1" applyFont="1" applyFill="1" applyBorder="1" applyAlignment="1">
      <alignment horizontal="left" wrapText="1"/>
    </xf>
    <xf numFmtId="0" fontId="13" fillId="2" borderId="5" xfId="1" applyFont="1" applyFill="1" applyBorder="1" applyAlignment="1">
      <alignment horizontal="left" vertical="top" wrapText="1"/>
    </xf>
    <xf numFmtId="0" fontId="13" fillId="2" borderId="2" xfId="1" applyFont="1" applyFill="1" applyBorder="1" applyAlignment="1">
      <alignment horizontal="left" vertical="top" wrapText="1"/>
    </xf>
    <xf numFmtId="0" fontId="10" fillId="2" borderId="5" xfId="1" applyFont="1" applyFill="1" applyBorder="1" applyAlignment="1">
      <alignment horizontal="left" vertical="top" wrapText="1"/>
    </xf>
    <xf numFmtId="0" fontId="10" fillId="2" borderId="2" xfId="1" applyFont="1" applyFill="1" applyBorder="1" applyAlignment="1">
      <alignment horizontal="left" vertical="top" wrapText="1"/>
    </xf>
    <xf numFmtId="0" fontId="6" fillId="2" borderId="8" xfId="1" applyFont="1" applyFill="1" applyBorder="1" applyAlignment="1">
      <alignment horizontal="left" wrapText="1"/>
    </xf>
    <xf numFmtId="0" fontId="6" fillId="2" borderId="9" xfId="1" applyFont="1" applyFill="1" applyBorder="1" applyAlignment="1">
      <alignment horizontal="left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left" wrapText="1"/>
    </xf>
    <xf numFmtId="0" fontId="1" fillId="2" borderId="2" xfId="1" applyFont="1" applyFill="1" applyBorder="1" applyAlignment="1">
      <alignment horizontal="left" wrapText="1"/>
    </xf>
    <xf numFmtId="0" fontId="4" fillId="2" borderId="5" xfId="1" applyFont="1" applyFill="1" applyBorder="1" applyAlignment="1">
      <alignment horizontal="left" vertical="top" wrapText="1"/>
    </xf>
    <xf numFmtId="0" fontId="4" fillId="2" borderId="2" xfId="1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2" borderId="5" xfId="1" applyFont="1" applyFill="1" applyBorder="1" applyAlignment="1">
      <alignment horizontal="left" vertical="center" wrapText="1"/>
    </xf>
    <xf numFmtId="0" fontId="2" fillId="2" borderId="2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topLeftCell="A49" workbookViewId="0">
      <selection activeCell="B53" sqref="B53:C53"/>
    </sheetView>
  </sheetViews>
  <sheetFormatPr defaultRowHeight="15"/>
  <cols>
    <col min="1" max="1" width="4.7109375" customWidth="1"/>
    <col min="2" max="2" width="55.28515625" customWidth="1"/>
    <col min="3" max="3" width="17.5703125" customWidth="1"/>
    <col min="4" max="4" width="20.5703125" customWidth="1"/>
    <col min="5" max="5" width="13.5703125" customWidth="1"/>
    <col min="7" max="7" width="9.85546875" customWidth="1"/>
  </cols>
  <sheetData>
    <row r="1" spans="1:7">
      <c r="A1" s="43" t="s">
        <v>35</v>
      </c>
      <c r="B1" s="43"/>
      <c r="C1" s="43"/>
      <c r="D1" s="43"/>
    </row>
    <row r="2" spans="1:7">
      <c r="A2" s="43" t="s">
        <v>54</v>
      </c>
      <c r="B2" s="43"/>
      <c r="C2" s="43"/>
      <c r="D2" s="43"/>
    </row>
    <row r="3" spans="1:7">
      <c r="A3" s="18" t="s">
        <v>57</v>
      </c>
      <c r="B3" s="18"/>
      <c r="C3" s="18"/>
      <c r="D3" s="18"/>
    </row>
    <row r="4" spans="1:7">
      <c r="A4" s="44" t="s">
        <v>0</v>
      </c>
      <c r="B4" s="45" t="s">
        <v>33</v>
      </c>
      <c r="C4" s="46" t="s">
        <v>31</v>
      </c>
      <c r="D4" s="46" t="s">
        <v>32</v>
      </c>
    </row>
    <row r="5" spans="1:7" ht="43.5" customHeight="1">
      <c r="A5" s="44"/>
      <c r="B5" s="45"/>
      <c r="C5" s="47"/>
      <c r="D5" s="47"/>
    </row>
    <row r="6" spans="1:7">
      <c r="A6" s="1">
        <v>1</v>
      </c>
      <c r="B6" s="3" t="s">
        <v>1</v>
      </c>
      <c r="C6" s="7">
        <v>0</v>
      </c>
      <c r="D6" s="7">
        <v>0</v>
      </c>
    </row>
    <row r="7" spans="1:7" ht="25.5">
      <c r="A7" s="1">
        <v>2</v>
      </c>
      <c r="B7" s="3" t="s">
        <v>2</v>
      </c>
      <c r="C7" s="7">
        <v>0</v>
      </c>
      <c r="D7" s="11" t="s">
        <v>42</v>
      </c>
    </row>
    <row r="8" spans="1:7">
      <c r="A8" s="1" t="s">
        <v>21</v>
      </c>
      <c r="B8" s="3" t="s">
        <v>38</v>
      </c>
      <c r="C8" s="7">
        <v>715350.66</v>
      </c>
      <c r="D8" s="7">
        <f>300472.46+23511+32718.06+579.25+68733.7+33124.53</f>
        <v>459139</v>
      </c>
    </row>
    <row r="9" spans="1:7">
      <c r="A9" s="1" t="s">
        <v>22</v>
      </c>
      <c r="B9" s="3" t="s">
        <v>37</v>
      </c>
      <c r="C9" s="7">
        <v>377062.36</v>
      </c>
      <c r="D9" s="7">
        <f>143952.33+12620.3+17096.53+310.93+36895.07+17780.68</f>
        <v>228655.83999999997</v>
      </c>
    </row>
    <row r="10" spans="1:7" ht="25.5">
      <c r="A10" s="1" t="s">
        <v>23</v>
      </c>
      <c r="B10" s="3" t="s">
        <v>39</v>
      </c>
      <c r="C10" s="7">
        <v>0</v>
      </c>
      <c r="D10" s="11" t="s">
        <v>42</v>
      </c>
    </row>
    <row r="11" spans="1:7">
      <c r="A11" s="1" t="s">
        <v>25</v>
      </c>
      <c r="B11" s="3" t="s">
        <v>49</v>
      </c>
      <c r="C11" s="7">
        <f>D15</f>
        <v>927777.75000000012</v>
      </c>
      <c r="D11" s="11" t="s">
        <v>42</v>
      </c>
    </row>
    <row r="12" spans="1:7" ht="25.5">
      <c r="A12" s="1" t="s">
        <v>18</v>
      </c>
      <c r="B12" s="4" t="s">
        <v>19</v>
      </c>
      <c r="C12" s="12">
        <f>C6+C8-C9</f>
        <v>338288.30000000005</v>
      </c>
      <c r="D12" s="13">
        <f>D6+D8-D9</f>
        <v>230483.16000000003</v>
      </c>
    </row>
    <row r="13" spans="1:7" ht="26.25">
      <c r="A13" s="1" t="s">
        <v>20</v>
      </c>
      <c r="B13" s="5" t="s">
        <v>40</v>
      </c>
      <c r="C13" s="12">
        <f>C7+C9+C10-C11</f>
        <v>-550715.39000000013</v>
      </c>
      <c r="D13" s="11" t="s">
        <v>42</v>
      </c>
    </row>
    <row r="14" spans="1:7" ht="33.75" customHeight="1">
      <c r="A14" s="2"/>
      <c r="B14" s="37" t="s">
        <v>49</v>
      </c>
      <c r="C14" s="38"/>
      <c r="D14" s="6" t="s">
        <v>36</v>
      </c>
    </row>
    <row r="15" spans="1:7" ht="21" customHeight="1">
      <c r="A15" s="1" t="s">
        <v>25</v>
      </c>
      <c r="B15" s="48" t="s">
        <v>50</v>
      </c>
      <c r="C15" s="49"/>
      <c r="D15" s="8">
        <f>D16+D42+D49+D52+D53+D50+D51</f>
        <v>927777.75000000012</v>
      </c>
      <c r="E15" s="14"/>
      <c r="F15" s="15"/>
      <c r="G15" s="15"/>
    </row>
    <row r="16" spans="1:7" ht="42.75" customHeight="1">
      <c r="A16" s="1" t="s">
        <v>3</v>
      </c>
      <c r="B16" s="21" t="s">
        <v>58</v>
      </c>
      <c r="C16" s="21"/>
      <c r="D16" s="8">
        <f>D17+D18+D28+D34+D35+D36+D37+D38+D39+D40+D41</f>
        <v>372799.46</v>
      </c>
      <c r="E16" s="15"/>
      <c r="F16" s="15"/>
      <c r="G16" s="15"/>
    </row>
    <row r="17" spans="1:4">
      <c r="A17" s="1" t="s">
        <v>4</v>
      </c>
      <c r="B17" s="35" t="s">
        <v>59</v>
      </c>
      <c r="C17" s="36"/>
      <c r="D17" s="7">
        <v>50954.83</v>
      </c>
    </row>
    <row r="18" spans="1:4">
      <c r="A18" s="1" t="s">
        <v>5</v>
      </c>
      <c r="B18" s="23" t="s">
        <v>34</v>
      </c>
      <c r="C18" s="23"/>
      <c r="D18" s="7">
        <f>SUM(D19:D27)</f>
        <v>164621.41999999998</v>
      </c>
    </row>
    <row r="19" spans="1:4" ht="28.5" customHeight="1">
      <c r="A19" s="1"/>
      <c r="B19" s="24" t="s">
        <v>41</v>
      </c>
      <c r="C19" s="24"/>
      <c r="D19" s="10">
        <v>65430.25</v>
      </c>
    </row>
    <row r="20" spans="1:4" ht="28.5" customHeight="1">
      <c r="A20" s="1"/>
      <c r="B20" s="16" t="s">
        <v>62</v>
      </c>
      <c r="C20" s="17"/>
      <c r="D20" s="10">
        <v>24360.86</v>
      </c>
    </row>
    <row r="21" spans="1:4" ht="27" customHeight="1">
      <c r="A21" s="1"/>
      <c r="B21" s="16" t="s">
        <v>66</v>
      </c>
      <c r="C21" s="17"/>
      <c r="D21" s="10">
        <v>22078.12</v>
      </c>
    </row>
    <row r="22" spans="1:4">
      <c r="A22" s="1"/>
      <c r="B22" s="16" t="s">
        <v>79</v>
      </c>
      <c r="C22" s="17"/>
      <c r="D22" s="10">
        <v>15464</v>
      </c>
    </row>
    <row r="23" spans="1:4">
      <c r="A23" s="1"/>
      <c r="B23" s="24" t="s">
        <v>44</v>
      </c>
      <c r="C23" s="24"/>
      <c r="D23" s="10">
        <v>26725.38</v>
      </c>
    </row>
    <row r="24" spans="1:4" ht="25.5" customHeight="1">
      <c r="A24" s="1"/>
      <c r="B24" s="24" t="s">
        <v>81</v>
      </c>
      <c r="C24" s="24"/>
      <c r="D24" s="10">
        <v>5779.78</v>
      </c>
    </row>
    <row r="25" spans="1:4">
      <c r="A25" s="1"/>
      <c r="B25" s="16" t="s">
        <v>63</v>
      </c>
      <c r="C25" s="17"/>
      <c r="D25" s="10">
        <v>536.76</v>
      </c>
    </row>
    <row r="26" spans="1:4">
      <c r="A26" s="1"/>
      <c r="B26" s="16" t="s">
        <v>80</v>
      </c>
      <c r="C26" s="17"/>
      <c r="D26" s="10">
        <v>869.31</v>
      </c>
    </row>
    <row r="27" spans="1:4">
      <c r="A27" s="1"/>
      <c r="B27" s="16" t="s">
        <v>82</v>
      </c>
      <c r="C27" s="17"/>
      <c r="D27" s="10">
        <v>3376.96</v>
      </c>
    </row>
    <row r="28" spans="1:4">
      <c r="A28" s="1" t="s">
        <v>6</v>
      </c>
      <c r="B28" s="39" t="s">
        <v>67</v>
      </c>
      <c r="C28" s="40"/>
      <c r="D28" s="7">
        <f>SUM(D29:D33)</f>
        <v>24728.629999999997</v>
      </c>
    </row>
    <row r="29" spans="1:4">
      <c r="A29" s="1"/>
      <c r="B29" s="16" t="s">
        <v>68</v>
      </c>
      <c r="C29" s="17"/>
      <c r="D29" s="10">
        <v>16211.66</v>
      </c>
    </row>
    <row r="30" spans="1:4">
      <c r="A30" s="1"/>
      <c r="B30" s="16" t="s">
        <v>69</v>
      </c>
      <c r="C30" s="17"/>
      <c r="D30" s="10">
        <v>490.35</v>
      </c>
    </row>
    <row r="31" spans="1:4">
      <c r="A31" s="1"/>
      <c r="B31" s="16" t="s">
        <v>73</v>
      </c>
      <c r="C31" s="17"/>
      <c r="D31" s="10">
        <v>405.76</v>
      </c>
    </row>
    <row r="32" spans="1:4">
      <c r="A32" s="1"/>
      <c r="B32" s="16" t="s">
        <v>75</v>
      </c>
      <c r="C32" s="17"/>
      <c r="D32" s="10">
        <v>3346.9</v>
      </c>
    </row>
    <row r="33" spans="1:4">
      <c r="A33" s="1"/>
      <c r="B33" s="16" t="s">
        <v>70</v>
      </c>
      <c r="C33" s="17"/>
      <c r="D33" s="10">
        <v>4273.96</v>
      </c>
    </row>
    <row r="34" spans="1:4" ht="24" customHeight="1">
      <c r="A34" s="1" t="s">
        <v>7</v>
      </c>
      <c r="B34" s="27" t="s">
        <v>43</v>
      </c>
      <c r="C34" s="28"/>
      <c r="D34" s="7">
        <v>11997.63</v>
      </c>
    </row>
    <row r="35" spans="1:4">
      <c r="A35" s="1" t="s">
        <v>26</v>
      </c>
      <c r="B35" s="23" t="s">
        <v>46</v>
      </c>
      <c r="C35" s="23"/>
      <c r="D35" s="7">
        <v>17000</v>
      </c>
    </row>
    <row r="36" spans="1:4">
      <c r="A36" s="1" t="s">
        <v>27</v>
      </c>
      <c r="B36" s="23" t="s">
        <v>48</v>
      </c>
      <c r="C36" s="23"/>
      <c r="D36" s="7">
        <v>2200</v>
      </c>
    </row>
    <row r="37" spans="1:4">
      <c r="A37" s="1" t="s">
        <v>64</v>
      </c>
      <c r="B37" s="23" t="s">
        <v>24</v>
      </c>
      <c r="C37" s="23"/>
      <c r="D37" s="7">
        <v>21450</v>
      </c>
    </row>
    <row r="38" spans="1:4">
      <c r="A38" s="1" t="s">
        <v>28</v>
      </c>
      <c r="B38" s="29" t="s">
        <v>45</v>
      </c>
      <c r="C38" s="30"/>
      <c r="D38" s="7">
        <v>31000</v>
      </c>
    </row>
    <row r="39" spans="1:4">
      <c r="A39" s="1" t="s">
        <v>29</v>
      </c>
      <c r="B39" s="23" t="s">
        <v>76</v>
      </c>
      <c r="C39" s="23"/>
      <c r="D39" s="7">
        <v>8437.5</v>
      </c>
    </row>
    <row r="40" spans="1:4">
      <c r="A40" s="1" t="s">
        <v>30</v>
      </c>
      <c r="B40" s="23" t="s">
        <v>55</v>
      </c>
      <c r="C40" s="23"/>
      <c r="D40" s="7">
        <v>1849.4</v>
      </c>
    </row>
    <row r="41" spans="1:4">
      <c r="A41" s="1" t="s">
        <v>65</v>
      </c>
      <c r="B41" s="23" t="s">
        <v>56</v>
      </c>
      <c r="C41" s="23"/>
      <c r="D41" s="7">
        <v>38560.050000000003</v>
      </c>
    </row>
    <row r="42" spans="1:4" ht="30" customHeight="1">
      <c r="A42" s="1" t="s">
        <v>8</v>
      </c>
      <c r="B42" s="21" t="s">
        <v>61</v>
      </c>
      <c r="C42" s="21"/>
      <c r="D42" s="9">
        <f>SUM(D43:D46)</f>
        <v>234956.14</v>
      </c>
    </row>
    <row r="43" spans="1:4" ht="26.25" customHeight="1">
      <c r="A43" s="1" t="s">
        <v>9</v>
      </c>
      <c r="B43" s="22" t="s">
        <v>47</v>
      </c>
      <c r="C43" s="22"/>
      <c r="D43" s="7">
        <v>58233</v>
      </c>
    </row>
    <row r="44" spans="1:4" ht="26.25" customHeight="1">
      <c r="A44" s="1" t="s">
        <v>10</v>
      </c>
      <c r="B44" s="22" t="s">
        <v>77</v>
      </c>
      <c r="C44" s="22"/>
      <c r="D44" s="7">
        <v>55087.42</v>
      </c>
    </row>
    <row r="45" spans="1:4">
      <c r="A45" s="1" t="s">
        <v>11</v>
      </c>
      <c r="B45" s="23" t="s">
        <v>12</v>
      </c>
      <c r="C45" s="23"/>
      <c r="D45" s="7">
        <v>110188.4</v>
      </c>
    </row>
    <row r="46" spans="1:4">
      <c r="A46" s="1" t="s">
        <v>13</v>
      </c>
      <c r="B46" s="22" t="s">
        <v>71</v>
      </c>
      <c r="C46" s="22"/>
      <c r="D46" s="7">
        <f>SUM(D47:D48)</f>
        <v>11447.32</v>
      </c>
    </row>
    <row r="47" spans="1:4">
      <c r="A47" s="1"/>
      <c r="B47" s="33" t="s">
        <v>72</v>
      </c>
      <c r="C47" s="34"/>
      <c r="D47" s="10">
        <v>7601.05</v>
      </c>
    </row>
    <row r="48" spans="1:4">
      <c r="A48" s="1"/>
      <c r="B48" s="31" t="s">
        <v>78</v>
      </c>
      <c r="C48" s="32"/>
      <c r="D48" s="10">
        <v>3846.27</v>
      </c>
    </row>
    <row r="49" spans="1:4">
      <c r="A49" s="1" t="s">
        <v>14</v>
      </c>
      <c r="B49" s="21" t="s">
        <v>15</v>
      </c>
      <c r="C49" s="21"/>
      <c r="D49" s="9">
        <v>277036.83</v>
      </c>
    </row>
    <row r="50" spans="1:4" ht="25.5" customHeight="1">
      <c r="A50" s="1" t="s">
        <v>16</v>
      </c>
      <c r="B50" s="41" t="s">
        <v>74</v>
      </c>
      <c r="C50" s="42"/>
      <c r="D50" s="9">
        <v>151.62</v>
      </c>
    </row>
    <row r="51" spans="1:4" ht="15" customHeight="1">
      <c r="A51" s="1" t="s">
        <v>17</v>
      </c>
      <c r="B51" s="25" t="s">
        <v>53</v>
      </c>
      <c r="C51" s="26"/>
      <c r="D51" s="9">
        <v>1282.6300000000001</v>
      </c>
    </row>
    <row r="52" spans="1:4">
      <c r="A52" s="1" t="s">
        <v>51</v>
      </c>
      <c r="B52" s="19" t="s">
        <v>60</v>
      </c>
      <c r="C52" s="20"/>
      <c r="D52" s="9">
        <v>20728.22</v>
      </c>
    </row>
    <row r="53" spans="1:4" ht="15.75" customHeight="1">
      <c r="A53" s="1" t="s">
        <v>52</v>
      </c>
      <c r="B53" s="19" t="s">
        <v>83</v>
      </c>
      <c r="C53" s="20"/>
      <c r="D53" s="9">
        <f>12380.95+8441.9</f>
        <v>20822.849999999999</v>
      </c>
    </row>
  </sheetData>
  <mergeCells count="47">
    <mergeCell ref="B31:C31"/>
    <mergeCell ref="B32:C32"/>
    <mergeCell ref="B50:C50"/>
    <mergeCell ref="A1:D1"/>
    <mergeCell ref="A2:D2"/>
    <mergeCell ref="A4:A5"/>
    <mergeCell ref="B4:B5"/>
    <mergeCell ref="C4:C5"/>
    <mergeCell ref="D4:D5"/>
    <mergeCell ref="B24:C24"/>
    <mergeCell ref="B25:C25"/>
    <mergeCell ref="B29:C29"/>
    <mergeCell ref="B20:C20"/>
    <mergeCell ref="B15:C15"/>
    <mergeCell ref="B23:C23"/>
    <mergeCell ref="B16:C16"/>
    <mergeCell ref="B17:C17"/>
    <mergeCell ref="B14:C14"/>
    <mergeCell ref="B28:C28"/>
    <mergeCell ref="B22:C22"/>
    <mergeCell ref="B21:C21"/>
    <mergeCell ref="B51:C51"/>
    <mergeCell ref="B33:C33"/>
    <mergeCell ref="B34:C34"/>
    <mergeCell ref="B35:C35"/>
    <mergeCell ref="B36:C36"/>
    <mergeCell ref="B38:C38"/>
    <mergeCell ref="B37:C37"/>
    <mergeCell ref="B39:C39"/>
    <mergeCell ref="B48:C48"/>
    <mergeCell ref="B47:C47"/>
    <mergeCell ref="B30:C30"/>
    <mergeCell ref="B26:C26"/>
    <mergeCell ref="B27:C27"/>
    <mergeCell ref="A3:D3"/>
    <mergeCell ref="B53:C53"/>
    <mergeCell ref="B42:C42"/>
    <mergeCell ref="B43:C43"/>
    <mergeCell ref="B44:C44"/>
    <mergeCell ref="B45:C45"/>
    <mergeCell ref="B46:C46"/>
    <mergeCell ref="B49:C49"/>
    <mergeCell ref="B52:C52"/>
    <mergeCell ref="B18:C18"/>
    <mergeCell ref="B19:C19"/>
    <mergeCell ref="B40:C40"/>
    <mergeCell ref="B41:C41"/>
  </mergeCells>
  <pageMargins left="0.70866141732283472" right="0.70866141732283472" top="0.35433070866141736" bottom="0.35433070866141736" header="0.31496062992125984" footer="0.31496062992125984"/>
  <pageSetup paperSize="9" scale="66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</cp:lastModifiedBy>
  <cp:lastPrinted>2013-04-01T11:47:26Z</cp:lastPrinted>
  <dcterms:created xsi:type="dcterms:W3CDTF">2012-05-05T07:21:08Z</dcterms:created>
  <dcterms:modified xsi:type="dcterms:W3CDTF">2018-08-30T12:11:29Z</dcterms:modified>
</cp:coreProperties>
</file>