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6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D18" i="1"/>
  <c r="D16" i="1" s="1"/>
  <c r="D57" i="1"/>
  <c r="D63" i="1"/>
  <c r="D58" i="1"/>
  <c r="D74" i="1" l="1"/>
  <c r="C10" i="1" l="1"/>
  <c r="D9" i="1"/>
  <c r="C9" i="1"/>
  <c r="D8" i="1"/>
  <c r="C8" i="1"/>
  <c r="D15" i="1" l="1"/>
  <c r="C12" i="1"/>
  <c r="C11" i="1" l="1"/>
  <c r="C13" i="1" s="1"/>
</calcChain>
</file>

<file path=xl/sharedStrings.xml><?xml version="1.0" encoding="utf-8"?>
<sst xmlns="http://schemas.openxmlformats.org/spreadsheetml/2006/main" count="115" uniqueCount="110">
  <si>
    <t>№ п/п</t>
  </si>
  <si>
    <t>Долг по оплате на начало года</t>
  </si>
  <si>
    <t>Перерасход (экономия) по выполненным работам на начало года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</si>
  <si>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</si>
  <si>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</si>
  <si>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</si>
  <si>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</si>
  <si>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</si>
  <si>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</si>
  <si>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</si>
  <si>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</si>
  <si>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</si>
  <si>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 xml:space="preserve"> Работы по сбору и вывозу твердых бытовых отходов</t>
  </si>
  <si>
    <t>6.2.4</t>
  </si>
  <si>
    <t>6.2.5</t>
  </si>
  <si>
    <t>6.3</t>
  </si>
  <si>
    <t xml:space="preserve"> Услуги и работы по управлению МКД</t>
  </si>
  <si>
    <t>6.4</t>
  </si>
  <si>
    <t>6.5</t>
  </si>
  <si>
    <t>7</t>
  </si>
  <si>
    <t>Задолженность по оплате на конец отчетного периода: п.1+п.3-п.4</t>
  </si>
  <si>
    <t>8</t>
  </si>
  <si>
    <t>3</t>
  </si>
  <si>
    <t>4</t>
  </si>
  <si>
    <t>5</t>
  </si>
  <si>
    <t>Ремонт оборудования котельных</t>
  </si>
  <si>
    <t>Услуги аварийно-спасательной службы</t>
  </si>
  <si>
    <t>6</t>
  </si>
  <si>
    <t>6.1.5</t>
  </si>
  <si>
    <t>6.1.6</t>
  </si>
  <si>
    <t>6.1.8</t>
  </si>
  <si>
    <t>6.1.9</t>
  </si>
  <si>
    <t>6.1.10</t>
  </si>
  <si>
    <t>6.1.11</t>
  </si>
  <si>
    <t>Содержание и текущий ремонт ж/ф (руб.)</t>
  </si>
  <si>
    <t>Коммунальные услуги (отопление, водоснабжение, электроэнергия), руб.</t>
  </si>
  <si>
    <t xml:space="preserve">Наименование  </t>
  </si>
  <si>
    <t>Техническое содержание и текущий ремонт всего, в том числе: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</si>
  <si>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</si>
  <si>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</si>
  <si>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</si>
  <si>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</si>
  <si>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Прочие (поступления) доходы (использование строительных конструкций)</t>
  </si>
  <si>
    <t>Перерасход (экономия) по выполненным работам на конец года: п.2+п.4+п.5-п.6</t>
  </si>
  <si>
    <t>технические осмотры: общие (весенне-осенний), инженерных сетей и оборудования в местах общего пользования</t>
  </si>
  <si>
    <t>Х</t>
  </si>
  <si>
    <t xml:space="preserve"> Расходы по благоустройству и обеспечению санитарного состояния жилых домов и придомовой территории, - всего, в т.ч.:</t>
  </si>
  <si>
    <t>6.1.12</t>
  </si>
  <si>
    <t>Техническое обслуживание оборудования котельных</t>
  </si>
  <si>
    <t>Прочие внеэксплуатационные расходы: пени, банковское обслуживание, госпошлина и пр.</t>
  </si>
  <si>
    <t xml:space="preserve">Техническое содержание и эксплуатация лифтового хозяйства </t>
  </si>
  <si>
    <t>Работы по обеспечению санитарного состояния жилых домов и придомовой территории (в т.ч. механизированная уборка)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</si>
  <si>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</si>
  <si>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</si>
  <si>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</si>
  <si>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имущества МКД по ул. Мира, д. 15  за 2012 год</t>
  </si>
  <si>
    <t>6.6</t>
  </si>
  <si>
    <t>6.7</t>
  </si>
  <si>
    <t>Плата за негативное воздействие на окружающую среду (воздух)</t>
  </si>
  <si>
    <t>Изготовление и установка металлического ограждения придомовой территории</t>
  </si>
  <si>
    <t>6.2.6</t>
  </si>
  <si>
    <t>подготовка распределительных узлов системы отопления к эксплуатации в отопительном сезоне</t>
  </si>
  <si>
    <t>ликвидация воздушных пробок</t>
  </si>
  <si>
    <t xml:space="preserve">ремонт стояков отопления со сливом воды </t>
  </si>
  <si>
    <t>ремонт электрощита на вводе дома</t>
  </si>
  <si>
    <t xml:space="preserve"> </t>
  </si>
  <si>
    <t>озеленение территории: устройство цветников, посадка, уход за растениями, полив</t>
  </si>
  <si>
    <t>окос газонов</t>
  </si>
  <si>
    <t>6.2.7</t>
  </si>
  <si>
    <t>Косметический ремонт подъездов (1 и 2 этажей)</t>
  </si>
  <si>
    <t>смена дверных замков в подвальных помещениях</t>
  </si>
  <si>
    <t>покраска поребриков</t>
  </si>
  <si>
    <t>устройство и покраска пандусов (подъезды 5,6,7)</t>
  </si>
  <si>
    <t>доставка и установка лавочек возле подъездов</t>
  </si>
  <si>
    <t>закупка, доставка и установка урн</t>
  </si>
  <si>
    <t>ремонт входных дверей</t>
  </si>
  <si>
    <t>монтаж табличек с телефонами аварийных служб</t>
  </si>
  <si>
    <t>очистка кровли от мусора</t>
  </si>
  <si>
    <t>крепление ковриков при входе в подъезд</t>
  </si>
  <si>
    <t>ремонт окна в подвале</t>
  </si>
  <si>
    <t>6.1.7</t>
  </si>
  <si>
    <t>6.1.13</t>
  </si>
  <si>
    <t xml:space="preserve"> Комиссионное вознаграждение за сбор и перечисление платы за ЖКУ (с декабря)</t>
  </si>
  <si>
    <t>установка флагштоков, монтаж и демонтаж флагов к праздникам</t>
  </si>
  <si>
    <t>закупка, доставка, монтаж, украшение новогодней ели и подключение ее к электроснабжению</t>
  </si>
  <si>
    <t>Очистка кафельных полов в подъездах № 1,2,3</t>
  </si>
  <si>
    <t>Прочистка наружной канализации (МУП "Владимирводоканал")</t>
  </si>
  <si>
    <t>Монтаж и демонтаж манометров, поверка манометров и приборов учета в МОП</t>
  </si>
  <si>
    <t>Обязательное страхование опасных объектов (оборудования котельных)</t>
  </si>
  <si>
    <t>смена ламп накаливания в МОП</t>
  </si>
  <si>
    <t>поверка водосчетчиков (ИПУ): показания, срок действия приборов</t>
  </si>
  <si>
    <t>теплоизоляция на розливах отопления, холодного и горячего водоснабжения</t>
  </si>
  <si>
    <r>
      <t xml:space="preserve">замена запорно-регулировочной арматуры </t>
    </r>
    <r>
      <rPr>
        <sz val="10"/>
        <rFont val="Calibri"/>
        <family val="2"/>
        <charset val="204"/>
      </rPr>
      <t xml:space="preserve">d </t>
    </r>
    <r>
      <rPr>
        <i/>
        <sz val="10"/>
        <rFont val="Arial"/>
        <family val="2"/>
        <charset val="204"/>
      </rPr>
      <t>50 мм (подвал)</t>
    </r>
  </si>
  <si>
    <t>прочистка внутренней и наружной канализационной сети</t>
  </si>
  <si>
    <t>смена ламп накаливания уличного освещения</t>
  </si>
  <si>
    <t>окраска перил во дворе дома</t>
  </si>
  <si>
    <t>Снятие рекламного щита с торцевой стены дома</t>
  </si>
  <si>
    <t xml:space="preserve"> Содержание и текущий ремонт конструктивных элементов жилых зданий, внутридомового инженерного оборудования, относящегося к общему имуществу МКД- всего,  в т. ч.:</t>
  </si>
  <si>
    <t xml:space="preserve">Содержание аварийной службы, ликвидация аварийных ситуаций </t>
  </si>
  <si>
    <t xml:space="preserve">Обслуживание и содержание газового оборудования и газораспределительных сетей </t>
  </si>
  <si>
    <t>Прочие работы по благоустройству территории всего, в том числе:</t>
  </si>
  <si>
    <t>заготовка и развозка пескосмеси для уборки территории в зимний период</t>
  </si>
  <si>
    <t xml:space="preserve"> Налог УСН</t>
  </si>
  <si>
    <t>Прочие работы по содержанию общего имущества МКД всего, в том числе:</t>
  </si>
  <si>
    <t>снятие показаний ИПУ электроэнергии, показаний  ОДПУ коммунальных ресурсов и передача их в ресурсоснабжающие организации</t>
  </si>
  <si>
    <t xml:space="preserve">смена запорной арматуры вентилей и клапанов </t>
  </si>
  <si>
    <t>ремонт групповых электрощитов на лестничных клетках</t>
  </si>
  <si>
    <t>устройство, установка и покраска решеток на тех .этажах</t>
  </si>
  <si>
    <t xml:space="preserve">Работы по уборке помещений и мест общего пользования, относящихся к общему имуществу МКД </t>
  </si>
  <si>
    <t>Подготовка системы отопления к эксплуатации в отопительный период 2012-2013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</si>
</sst>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9" fontId="12" fillId="0" borderId="1" xfId="0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28" sqref="B28:C28"/>
    </sheetView>
  </sheetViews>
  <sheetFormatPr defaultRowHeight="15" x14ac:dyDescent="0.25"/>
  <cols>
    <col min="1" max="1" width="4.7109375" customWidth="1"/>
    <col min="2" max="2" width="55.28515625" customWidth="1"/>
    <col min="3" max="3" width="17.5703125" customWidth="1"/>
    <col min="4" max="4" width="20.5703125" customWidth="1"/>
    <col min="5" max="5" width="13.5703125" customWidth="1"/>
  </cols>
  <sheetData>
    <row r="1" spans="1:5" x14ac:dyDescent="0.25">
      <c r="A1" s="26" t="s">
        <v>38</v>
      </c>
      <c r="B1" s="26"/>
      <c r="C1" s="26"/>
      <c r="D1" s="26"/>
    </row>
    <row r="2" spans="1:5" x14ac:dyDescent="0.25">
      <c r="A2" s="26" t="s">
        <v>55</v>
      </c>
      <c r="B2" s="26"/>
      <c r="C2" s="26"/>
      <c r="D2" s="26"/>
    </row>
    <row r="3" spans="1:5" x14ac:dyDescent="0.25">
      <c r="A3" s="6"/>
      <c r="B3" s="6"/>
      <c r="C3" s="6"/>
      <c r="D3" s="6"/>
    </row>
    <row r="4" spans="1:5" x14ac:dyDescent="0.25">
      <c r="A4" s="27" t="s">
        <v>0</v>
      </c>
      <c r="B4" s="28" t="s">
        <v>36</v>
      </c>
      <c r="C4" s="29" t="s">
        <v>34</v>
      </c>
      <c r="D4" s="29" t="s">
        <v>35</v>
      </c>
    </row>
    <row r="5" spans="1:5" ht="43.5" customHeight="1" x14ac:dyDescent="0.25">
      <c r="A5" s="27"/>
      <c r="B5" s="28"/>
      <c r="C5" s="30"/>
      <c r="D5" s="30"/>
    </row>
    <row r="6" spans="1:5" x14ac:dyDescent="0.25">
      <c r="A6" s="1">
        <v>1</v>
      </c>
      <c r="B6" s="3" t="s">
        <v>1</v>
      </c>
      <c r="C6" s="31">
        <v>2019623.12</v>
      </c>
      <c r="D6" s="32"/>
    </row>
    <row r="7" spans="1:5" ht="25.5" x14ac:dyDescent="0.25">
      <c r="A7" s="1">
        <v>2</v>
      </c>
      <c r="B7" s="3" t="s">
        <v>2</v>
      </c>
      <c r="C7" s="8">
        <v>373556</v>
      </c>
      <c r="D7" s="12" t="s">
        <v>45</v>
      </c>
    </row>
    <row r="8" spans="1:5" x14ac:dyDescent="0.25">
      <c r="A8" s="1" t="s">
        <v>22</v>
      </c>
      <c r="B8" s="3" t="s">
        <v>41</v>
      </c>
      <c r="C8" s="8">
        <f>3139180.95+183052.78</f>
        <v>3322233.73</v>
      </c>
      <c r="D8" s="8">
        <f>1663994.29+512494.28+724407.38+64891.54+1213209.02+226398.9</f>
        <v>4405395.41</v>
      </c>
    </row>
    <row r="9" spans="1:5" x14ac:dyDescent="0.25">
      <c r="A9" s="1" t="s">
        <v>23</v>
      </c>
      <c r="B9" s="3" t="s">
        <v>40</v>
      </c>
      <c r="C9" s="8">
        <f>3102812.32+176191.57</f>
        <v>3279003.8899999997</v>
      </c>
      <c r="D9" s="8">
        <f>1648672.09+511205.75+721761.88+64395.3+1185426.13+225910.79+7610.79</f>
        <v>4364982.7299999995</v>
      </c>
    </row>
    <row r="10" spans="1:5" ht="25.5" x14ac:dyDescent="0.25">
      <c r="A10" s="1" t="s">
        <v>24</v>
      </c>
      <c r="B10" s="3" t="s">
        <v>42</v>
      </c>
      <c r="C10" s="8">
        <f>4533.58+99573.6+14142.9+4146.9</f>
        <v>122396.98</v>
      </c>
      <c r="D10" s="12" t="s">
        <v>45</v>
      </c>
    </row>
    <row r="11" spans="1:5" x14ac:dyDescent="0.25">
      <c r="A11" s="1" t="s">
        <v>27</v>
      </c>
      <c r="B11" s="3" t="s">
        <v>53</v>
      </c>
      <c r="C11" s="8">
        <f>D15</f>
        <v>3809263.88</v>
      </c>
      <c r="D11" s="12" t="s">
        <v>45</v>
      </c>
    </row>
    <row r="12" spans="1:5" ht="25.5" x14ac:dyDescent="0.25">
      <c r="A12" s="1" t="s">
        <v>19</v>
      </c>
      <c r="B12" s="4" t="s">
        <v>20</v>
      </c>
      <c r="C12" s="33">
        <f>C6+C8-C9+D8-D9</f>
        <v>2103265.6400000006</v>
      </c>
      <c r="D12" s="34"/>
    </row>
    <row r="13" spans="1:5" ht="26.25" x14ac:dyDescent="0.25">
      <c r="A13" s="1" t="s">
        <v>21</v>
      </c>
      <c r="B13" s="5" t="s">
        <v>43</v>
      </c>
      <c r="C13" s="13">
        <f>C7+C9+C10-C11</f>
        <v>-34307.010000000242</v>
      </c>
      <c r="D13" s="12" t="s">
        <v>45</v>
      </c>
    </row>
    <row r="14" spans="1:5" ht="33.75" customHeight="1" x14ac:dyDescent="0.25">
      <c r="A14" s="2"/>
      <c r="B14" s="16" t="s">
        <v>53</v>
      </c>
      <c r="C14" s="17"/>
      <c r="D14" s="7" t="s">
        <v>39</v>
      </c>
    </row>
    <row r="15" spans="1:5" ht="16.5" customHeight="1" x14ac:dyDescent="0.25">
      <c r="A15" s="1" t="s">
        <v>27</v>
      </c>
      <c r="B15" s="35" t="s">
        <v>54</v>
      </c>
      <c r="C15" s="36"/>
      <c r="D15" s="9">
        <f>D16+D57+D70+D73+D74+D71+D72</f>
        <v>3809263.88</v>
      </c>
      <c r="E15" s="14"/>
    </row>
    <row r="16" spans="1:5" ht="42.75" customHeight="1" x14ac:dyDescent="0.25">
      <c r="A16" s="1" t="s">
        <v>3</v>
      </c>
      <c r="B16" s="37" t="s">
        <v>97</v>
      </c>
      <c r="C16" s="37"/>
      <c r="D16" s="9">
        <f>D17+D18+D34+D47+D48+D49+D50+D51+D52+D53+D54+D55+D56</f>
        <v>1376430.9700000002</v>
      </c>
    </row>
    <row r="17" spans="1:4" x14ac:dyDescent="0.25">
      <c r="A17" s="1" t="s">
        <v>4</v>
      </c>
      <c r="B17" s="38" t="s">
        <v>98</v>
      </c>
      <c r="C17" s="39"/>
      <c r="D17" s="8">
        <v>233583.84</v>
      </c>
    </row>
    <row r="18" spans="1:4" x14ac:dyDescent="0.25">
      <c r="A18" s="1" t="s">
        <v>5</v>
      </c>
      <c r="B18" s="18" t="s">
        <v>37</v>
      </c>
      <c r="C18" s="18"/>
      <c r="D18" s="8">
        <f>SUM(D19:D33)</f>
        <v>465744.55</v>
      </c>
    </row>
    <row r="19" spans="1:4" ht="28.5" customHeight="1" x14ac:dyDescent="0.25">
      <c r="A19" s="1"/>
      <c r="B19" s="21" t="s">
        <v>44</v>
      </c>
      <c r="C19" s="21"/>
      <c r="D19" s="11">
        <v>106164.11</v>
      </c>
    </row>
    <row r="20" spans="1:4" ht="27.75" customHeight="1" x14ac:dyDescent="0.25">
      <c r="A20" s="1"/>
      <c r="B20" s="19" t="s">
        <v>104</v>
      </c>
      <c r="C20" s="20"/>
      <c r="D20" s="11">
        <v>109503.16</v>
      </c>
    </row>
    <row r="21" spans="1:4" x14ac:dyDescent="0.25">
      <c r="A21" s="1"/>
      <c r="B21" s="19" t="s">
        <v>90</v>
      </c>
      <c r="C21" s="20"/>
      <c r="D21" s="11">
        <v>3764.53</v>
      </c>
    </row>
    <row r="22" spans="1:4" x14ac:dyDescent="0.25">
      <c r="A22" s="1"/>
      <c r="B22" s="19" t="s">
        <v>62</v>
      </c>
      <c r="C22" s="20"/>
      <c r="D22" s="11">
        <v>40845.5</v>
      </c>
    </row>
    <row r="23" spans="1:4" x14ac:dyDescent="0.25">
      <c r="A23" s="1"/>
      <c r="B23" s="19" t="s">
        <v>105</v>
      </c>
      <c r="C23" s="20"/>
      <c r="D23" s="11">
        <v>518.89</v>
      </c>
    </row>
    <row r="24" spans="1:4" x14ac:dyDescent="0.25">
      <c r="A24" s="1"/>
      <c r="B24" s="19" t="s">
        <v>63</v>
      </c>
      <c r="C24" s="20"/>
      <c r="D24" s="11">
        <v>1340.33</v>
      </c>
    </row>
    <row r="25" spans="1:4" x14ac:dyDescent="0.25">
      <c r="A25" s="1"/>
      <c r="B25" s="19" t="s">
        <v>91</v>
      </c>
      <c r="C25" s="20"/>
      <c r="D25" s="11">
        <v>43420.7</v>
      </c>
    </row>
    <row r="26" spans="1:4" x14ac:dyDescent="0.25">
      <c r="A26" s="1"/>
      <c r="B26" s="19" t="s">
        <v>92</v>
      </c>
      <c r="C26" s="20"/>
      <c r="D26" s="11">
        <v>41472.300000000003</v>
      </c>
    </row>
    <row r="27" spans="1:4" ht="24" customHeight="1" x14ac:dyDescent="0.25">
      <c r="A27" s="1"/>
      <c r="B27" s="19" t="s">
        <v>61</v>
      </c>
      <c r="C27" s="20"/>
      <c r="D27" s="11">
        <v>9319.4699999999993</v>
      </c>
    </row>
    <row r="28" spans="1:4" ht="28.5" customHeight="1" x14ac:dyDescent="0.25">
      <c r="A28" s="1"/>
      <c r="B28" s="19" t="s">
        <v>109</v>
      </c>
      <c r="C28" s="20"/>
      <c r="D28" s="11">
        <v>31125.55</v>
      </c>
    </row>
    <row r="29" spans="1:4" x14ac:dyDescent="0.25">
      <c r="A29" s="1"/>
      <c r="B29" s="21" t="s">
        <v>93</v>
      </c>
      <c r="C29" s="21"/>
      <c r="D29" s="11">
        <v>42574.33</v>
      </c>
    </row>
    <row r="30" spans="1:4" x14ac:dyDescent="0.25">
      <c r="A30" s="1"/>
      <c r="B30" s="21" t="s">
        <v>64</v>
      </c>
      <c r="C30" s="21"/>
      <c r="D30" s="11">
        <v>2674.3</v>
      </c>
    </row>
    <row r="31" spans="1:4" x14ac:dyDescent="0.25">
      <c r="A31" s="1"/>
      <c r="B31" s="19" t="s">
        <v>106</v>
      </c>
      <c r="C31" s="20"/>
      <c r="D31" s="11">
        <v>24959.67</v>
      </c>
    </row>
    <row r="32" spans="1:4" x14ac:dyDescent="0.25">
      <c r="A32" s="1"/>
      <c r="B32" s="19" t="s">
        <v>89</v>
      </c>
      <c r="C32" s="20"/>
      <c r="D32" s="11">
        <v>5651.32</v>
      </c>
    </row>
    <row r="33" spans="1:4" x14ac:dyDescent="0.25">
      <c r="A33" s="1"/>
      <c r="B33" s="19" t="s">
        <v>94</v>
      </c>
      <c r="C33" s="20"/>
      <c r="D33" s="11">
        <v>2410.39</v>
      </c>
    </row>
    <row r="34" spans="1:4" x14ac:dyDescent="0.25">
      <c r="A34" s="1" t="s">
        <v>6</v>
      </c>
      <c r="B34" s="22" t="s">
        <v>103</v>
      </c>
      <c r="C34" s="23"/>
      <c r="D34" s="8">
        <f>SUM(D35:D46)</f>
        <v>168519.03</v>
      </c>
    </row>
    <row r="35" spans="1:4" x14ac:dyDescent="0.25">
      <c r="A35" s="1"/>
      <c r="B35" s="19" t="s">
        <v>70</v>
      </c>
      <c r="C35" s="20"/>
      <c r="D35" s="11">
        <v>2433.86</v>
      </c>
    </row>
    <row r="36" spans="1:4" x14ac:dyDescent="0.25">
      <c r="A36" s="1"/>
      <c r="B36" s="19" t="s">
        <v>95</v>
      </c>
      <c r="C36" s="20"/>
      <c r="D36" s="11">
        <v>1874.91</v>
      </c>
    </row>
    <row r="37" spans="1:4" x14ac:dyDescent="0.25">
      <c r="A37" s="1"/>
      <c r="B37" s="19" t="s">
        <v>72</v>
      </c>
      <c r="C37" s="20"/>
      <c r="D37" s="11">
        <v>5173.01</v>
      </c>
    </row>
    <row r="38" spans="1:4" x14ac:dyDescent="0.25">
      <c r="A38" s="1"/>
      <c r="B38" s="19" t="s">
        <v>83</v>
      </c>
      <c r="C38" s="20"/>
      <c r="D38" s="11">
        <v>2499.7399999999998</v>
      </c>
    </row>
    <row r="39" spans="1:4" x14ac:dyDescent="0.25">
      <c r="A39" s="1"/>
      <c r="B39" s="19" t="s">
        <v>73</v>
      </c>
      <c r="C39" s="20"/>
      <c r="D39" s="11">
        <v>2235.84</v>
      </c>
    </row>
    <row r="40" spans="1:4" x14ac:dyDescent="0.25">
      <c r="A40" s="1"/>
      <c r="B40" s="19" t="s">
        <v>74</v>
      </c>
      <c r="C40" s="20"/>
      <c r="D40" s="11">
        <v>17483.82</v>
      </c>
    </row>
    <row r="41" spans="1:4" x14ac:dyDescent="0.25">
      <c r="A41" s="1"/>
      <c r="B41" s="19" t="s">
        <v>75</v>
      </c>
      <c r="C41" s="20"/>
      <c r="D41" s="11">
        <v>9411.33</v>
      </c>
    </row>
    <row r="42" spans="1:4" x14ac:dyDescent="0.25">
      <c r="A42" s="1"/>
      <c r="B42" s="19" t="s">
        <v>107</v>
      </c>
      <c r="C42" s="20"/>
      <c r="D42" s="11">
        <v>121900.2</v>
      </c>
    </row>
    <row r="43" spans="1:4" x14ac:dyDescent="0.25">
      <c r="A43" s="1"/>
      <c r="B43" s="19" t="s">
        <v>76</v>
      </c>
      <c r="C43" s="20"/>
      <c r="D43" s="11">
        <v>3030.29</v>
      </c>
    </row>
    <row r="44" spans="1:4" x14ac:dyDescent="0.25">
      <c r="A44" s="1"/>
      <c r="B44" s="19" t="s">
        <v>77</v>
      </c>
      <c r="C44" s="20"/>
      <c r="D44" s="11">
        <v>111.12</v>
      </c>
    </row>
    <row r="45" spans="1:4" x14ac:dyDescent="0.25">
      <c r="A45" s="1"/>
      <c r="B45" s="19" t="s">
        <v>78</v>
      </c>
      <c r="C45" s="20"/>
      <c r="D45" s="11">
        <v>1957.22</v>
      </c>
    </row>
    <row r="46" spans="1:4" x14ac:dyDescent="0.25">
      <c r="A46" s="1"/>
      <c r="B46" s="19" t="s">
        <v>79</v>
      </c>
      <c r="C46" s="20"/>
      <c r="D46" s="11">
        <v>407.69</v>
      </c>
    </row>
    <row r="47" spans="1:4" ht="24" customHeight="1" x14ac:dyDescent="0.25">
      <c r="A47" s="1" t="s">
        <v>7</v>
      </c>
      <c r="B47" s="52" t="s">
        <v>99</v>
      </c>
      <c r="C47" s="53"/>
      <c r="D47" s="8">
        <v>39414.42</v>
      </c>
    </row>
    <row r="48" spans="1:4" x14ac:dyDescent="0.25">
      <c r="A48" s="1" t="s">
        <v>28</v>
      </c>
      <c r="B48" s="18" t="s">
        <v>50</v>
      </c>
      <c r="C48" s="18"/>
      <c r="D48" s="8">
        <v>299932.68</v>
      </c>
    </row>
    <row r="49" spans="1:4" x14ac:dyDescent="0.25">
      <c r="A49" s="1" t="s">
        <v>29</v>
      </c>
      <c r="B49" s="18" t="s">
        <v>52</v>
      </c>
      <c r="C49" s="18"/>
      <c r="D49" s="8">
        <v>15400</v>
      </c>
    </row>
    <row r="50" spans="1:4" x14ac:dyDescent="0.25">
      <c r="A50" s="1" t="s">
        <v>80</v>
      </c>
      <c r="B50" s="18" t="s">
        <v>25</v>
      </c>
      <c r="C50" s="18"/>
      <c r="D50" s="8">
        <v>4400</v>
      </c>
    </row>
    <row r="51" spans="1:4" x14ac:dyDescent="0.25">
      <c r="A51" s="1" t="s">
        <v>30</v>
      </c>
      <c r="B51" s="24" t="s">
        <v>48</v>
      </c>
      <c r="C51" s="25"/>
      <c r="D51" s="8">
        <v>128016</v>
      </c>
    </row>
    <row r="52" spans="1:4" x14ac:dyDescent="0.25">
      <c r="A52" s="1" t="s">
        <v>31</v>
      </c>
      <c r="B52" s="18" t="s">
        <v>88</v>
      </c>
      <c r="C52" s="18"/>
      <c r="D52" s="8">
        <v>12187.5</v>
      </c>
    </row>
    <row r="53" spans="1:4" x14ac:dyDescent="0.25">
      <c r="A53" s="1" t="s">
        <v>32</v>
      </c>
      <c r="B53" s="18" t="s">
        <v>26</v>
      </c>
      <c r="C53" s="18"/>
      <c r="D53" s="8">
        <v>2163.34</v>
      </c>
    </row>
    <row r="54" spans="1:4" x14ac:dyDescent="0.25">
      <c r="A54" s="1" t="s">
        <v>33</v>
      </c>
      <c r="B54" s="18" t="s">
        <v>96</v>
      </c>
      <c r="C54" s="18"/>
      <c r="D54" s="8">
        <v>2758.8</v>
      </c>
    </row>
    <row r="55" spans="1:4" x14ac:dyDescent="0.25">
      <c r="A55" s="1" t="s">
        <v>47</v>
      </c>
      <c r="B55" s="18" t="s">
        <v>86</v>
      </c>
      <c r="C55" s="18"/>
      <c r="D55" s="8">
        <v>3454.01</v>
      </c>
    </row>
    <row r="56" spans="1:4" x14ac:dyDescent="0.25">
      <c r="A56" s="15" t="s">
        <v>81</v>
      </c>
      <c r="B56" s="18" t="s">
        <v>87</v>
      </c>
      <c r="C56" s="18"/>
      <c r="D56" s="8">
        <v>856.8</v>
      </c>
    </row>
    <row r="57" spans="1:4" ht="30" customHeight="1" x14ac:dyDescent="0.25">
      <c r="A57" s="1" t="s">
        <v>8</v>
      </c>
      <c r="B57" s="37" t="s">
        <v>46</v>
      </c>
      <c r="C57" s="37"/>
      <c r="D57" s="10">
        <f>SUM(D58:D63)+D69</f>
        <v>1203564.5899999999</v>
      </c>
    </row>
    <row r="58" spans="1:4" ht="26.25" customHeight="1" x14ac:dyDescent="0.25">
      <c r="A58" s="1" t="s">
        <v>9</v>
      </c>
      <c r="B58" s="44" t="s">
        <v>51</v>
      </c>
      <c r="C58" s="44"/>
      <c r="D58" s="8">
        <f>38575.21+186482.27+2894.37</f>
        <v>227951.84999999998</v>
      </c>
    </row>
    <row r="59" spans="1:4" ht="26.25" customHeight="1" x14ac:dyDescent="0.25">
      <c r="A59" s="1" t="s">
        <v>10</v>
      </c>
      <c r="B59" s="44" t="s">
        <v>108</v>
      </c>
      <c r="C59" s="44"/>
      <c r="D59" s="8">
        <v>191315.3</v>
      </c>
    </row>
    <row r="60" spans="1:4" x14ac:dyDescent="0.25">
      <c r="A60" s="1" t="s">
        <v>11</v>
      </c>
      <c r="B60" s="18" t="s">
        <v>12</v>
      </c>
      <c r="C60" s="18"/>
      <c r="D60" s="8">
        <v>304686.28999999998</v>
      </c>
    </row>
    <row r="61" spans="1:4" x14ac:dyDescent="0.25">
      <c r="A61" s="1" t="s">
        <v>13</v>
      </c>
      <c r="B61" s="24" t="s">
        <v>85</v>
      </c>
      <c r="C61" s="25"/>
      <c r="D61" s="8">
        <v>21000</v>
      </c>
    </row>
    <row r="62" spans="1:4" x14ac:dyDescent="0.25">
      <c r="A62" s="1" t="s">
        <v>14</v>
      </c>
      <c r="B62" s="18" t="s">
        <v>59</v>
      </c>
      <c r="C62" s="18"/>
      <c r="D62" s="8">
        <v>97900</v>
      </c>
    </row>
    <row r="63" spans="1:4" x14ac:dyDescent="0.25">
      <c r="A63" s="1" t="s">
        <v>60</v>
      </c>
      <c r="B63" s="24" t="s">
        <v>100</v>
      </c>
      <c r="C63" s="25"/>
      <c r="D63" s="8">
        <f>SUM(D64:D68)</f>
        <v>84238.86</v>
      </c>
    </row>
    <row r="64" spans="1:4" ht="26.25" customHeight="1" x14ac:dyDescent="0.25">
      <c r="A64" s="1" t="s">
        <v>65</v>
      </c>
      <c r="B64" s="45" t="s">
        <v>66</v>
      </c>
      <c r="C64" s="45"/>
      <c r="D64" s="8">
        <v>35070.67</v>
      </c>
    </row>
    <row r="65" spans="1:4" x14ac:dyDescent="0.25">
      <c r="A65" s="1"/>
      <c r="B65" s="40" t="s">
        <v>67</v>
      </c>
      <c r="C65" s="41"/>
      <c r="D65" s="8">
        <v>15212.32</v>
      </c>
    </row>
    <row r="66" spans="1:4" x14ac:dyDescent="0.25">
      <c r="A66" s="1"/>
      <c r="B66" s="40" t="s">
        <v>71</v>
      </c>
      <c r="C66" s="41"/>
      <c r="D66" s="8">
        <v>12664.93</v>
      </c>
    </row>
    <row r="67" spans="1:4" x14ac:dyDescent="0.25">
      <c r="A67" s="1"/>
      <c r="B67" s="40" t="s">
        <v>101</v>
      </c>
      <c r="C67" s="41"/>
      <c r="D67" s="8">
        <v>7601.05</v>
      </c>
    </row>
    <row r="68" spans="1:4" ht="28.5" customHeight="1" x14ac:dyDescent="0.25">
      <c r="A68" s="1"/>
      <c r="B68" s="40" t="s">
        <v>84</v>
      </c>
      <c r="C68" s="41"/>
      <c r="D68" s="8">
        <v>13689.89</v>
      </c>
    </row>
    <row r="69" spans="1:4" x14ac:dyDescent="0.25">
      <c r="A69" s="1" t="s">
        <v>68</v>
      </c>
      <c r="B69" s="48" t="s">
        <v>69</v>
      </c>
      <c r="C69" s="49"/>
      <c r="D69" s="8">
        <v>276472.28999999998</v>
      </c>
    </row>
    <row r="70" spans="1:4" x14ac:dyDescent="0.25">
      <c r="A70" s="1" t="s">
        <v>15</v>
      </c>
      <c r="B70" s="37" t="s">
        <v>16</v>
      </c>
      <c r="C70" s="37"/>
      <c r="D70" s="10">
        <v>1100360.53</v>
      </c>
    </row>
    <row r="71" spans="1:4" ht="29.25" customHeight="1" x14ac:dyDescent="0.25">
      <c r="A71" s="1" t="s">
        <v>17</v>
      </c>
      <c r="B71" s="50" t="s">
        <v>82</v>
      </c>
      <c r="C71" s="51"/>
      <c r="D71" s="10">
        <v>20.95</v>
      </c>
    </row>
    <row r="72" spans="1:4" ht="15" customHeight="1" x14ac:dyDescent="0.25">
      <c r="A72" s="1" t="s">
        <v>18</v>
      </c>
      <c r="B72" s="46" t="s">
        <v>58</v>
      </c>
      <c r="C72" s="47"/>
      <c r="D72" s="10">
        <v>3641.35</v>
      </c>
    </row>
    <row r="73" spans="1:4" x14ac:dyDescent="0.25">
      <c r="A73" s="1" t="s">
        <v>56</v>
      </c>
      <c r="B73" s="42" t="s">
        <v>102</v>
      </c>
      <c r="C73" s="43"/>
      <c r="D73" s="10">
        <v>86623.76</v>
      </c>
    </row>
    <row r="74" spans="1:4" ht="26.25" customHeight="1" x14ac:dyDescent="0.25">
      <c r="A74" s="1" t="s">
        <v>57</v>
      </c>
      <c r="B74" s="42" t="s">
        <v>49</v>
      </c>
      <c r="C74" s="43"/>
      <c r="D74" s="10">
        <f>12380.95+26240.78</f>
        <v>38621.729999999996</v>
      </c>
    </row>
  </sheetData>
  <mergeCells count="69">
    <mergeCell ref="B35:C35"/>
    <mergeCell ref="B66:C66"/>
    <mergeCell ref="B44:C44"/>
    <mergeCell ref="B43:C43"/>
    <mergeCell ref="B42:C42"/>
    <mergeCell ref="B45:C45"/>
    <mergeCell ref="B37:C37"/>
    <mergeCell ref="B38:C38"/>
    <mergeCell ref="B63:C63"/>
    <mergeCell ref="B46:C46"/>
    <mergeCell ref="B56:C56"/>
    <mergeCell ref="B52:C52"/>
    <mergeCell ref="B47:C47"/>
    <mergeCell ref="B48:C48"/>
    <mergeCell ref="B49:C49"/>
    <mergeCell ref="B68:C68"/>
    <mergeCell ref="B67:C67"/>
    <mergeCell ref="B65:C65"/>
    <mergeCell ref="B74:C74"/>
    <mergeCell ref="B57:C57"/>
    <mergeCell ref="B58:C58"/>
    <mergeCell ref="B59:C59"/>
    <mergeCell ref="B60:C60"/>
    <mergeCell ref="B62:C62"/>
    <mergeCell ref="B64:C64"/>
    <mergeCell ref="B70:C70"/>
    <mergeCell ref="B73:C73"/>
    <mergeCell ref="B72:C72"/>
    <mergeCell ref="B61:C61"/>
    <mergeCell ref="B69:C69"/>
    <mergeCell ref="B71:C71"/>
    <mergeCell ref="C6:D6"/>
    <mergeCell ref="C12:D12"/>
    <mergeCell ref="B15:C15"/>
    <mergeCell ref="B29:C29"/>
    <mergeCell ref="B16:C16"/>
    <mergeCell ref="B17:C17"/>
    <mergeCell ref="B18:C18"/>
    <mergeCell ref="B19:C19"/>
    <mergeCell ref="B20:C20"/>
    <mergeCell ref="B21:C21"/>
    <mergeCell ref="B27:C27"/>
    <mergeCell ref="B26:C26"/>
    <mergeCell ref="B22:C22"/>
    <mergeCell ref="B23:C23"/>
    <mergeCell ref="B24:C24"/>
    <mergeCell ref="B25:C25"/>
    <mergeCell ref="A1:D1"/>
    <mergeCell ref="A2:D2"/>
    <mergeCell ref="A4:A5"/>
    <mergeCell ref="B4:B5"/>
    <mergeCell ref="C4:C5"/>
    <mergeCell ref="D4:D5"/>
    <mergeCell ref="B14:C14"/>
    <mergeCell ref="B53:C53"/>
    <mergeCell ref="B54:C54"/>
    <mergeCell ref="B55:C55"/>
    <mergeCell ref="B41:C41"/>
    <mergeCell ref="B32:C32"/>
    <mergeCell ref="B30:C30"/>
    <mergeCell ref="B31:C31"/>
    <mergeCell ref="B33:C33"/>
    <mergeCell ref="B28:C28"/>
    <mergeCell ref="B39:C39"/>
    <mergeCell ref="B40:C40"/>
    <mergeCell ref="B34:C34"/>
    <mergeCell ref="B36:C36"/>
    <mergeCell ref="B51:C51"/>
    <mergeCell ref="B50:C50"/>
  </mergeCells>
  <pageMargins left="0.70866141732283472" right="0.70866141732283472" top="0.35433070866141736" bottom="0.35433070866141736" header="0.31496062992125984" footer="0.31496062992125984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2013-03-28T06:02:37Z</cp:lastPrinted>
  <dcterms:created xsi:type="dcterms:W3CDTF">2012-05-05T07:21:08Z</dcterms:created>
  <dcterms:modified xsi:type="dcterms:W3CDTF">2013-03-29T04:19:00Z</dcterms:modified>
</cp:coreProperties>
</file>